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РАБОЧИЕ документы\Сводная бюджетная роспись\2021 год\"/>
    </mc:Choice>
  </mc:AlternateContent>
  <xr:revisionPtr revIDLastSave="0" documentId="13_ncr:1_{3418918C-BF62-46A2-B0C8-A9768126F0BB}" xr6:coauthVersionLast="47" xr6:coauthVersionMax="47" xr10:uidLastSave="{00000000-0000-0000-0000-000000000000}"/>
  <bookViews>
    <workbookView xWindow="0" yWindow="0" windowWidth="15270" windowHeight="15270" xr2:uid="{00000000-000D-0000-FFFF-FFFF00000000}"/>
  </bookViews>
  <sheets>
    <sheet name="Документ" sheetId="2" r:id="rId1"/>
  </sheets>
  <definedNames>
    <definedName name="_xlnm.Print_Titles" localSheetId="0">Документ!$9:$9</definedName>
  </definedNames>
  <calcPr calcId="191029"/>
</workbook>
</file>

<file path=xl/calcChain.xml><?xml version="1.0" encoding="utf-8"?>
<calcChain xmlns="http://schemas.openxmlformats.org/spreadsheetml/2006/main">
  <c r="J150" i="2" l="1"/>
  <c r="I150" i="2"/>
  <c r="H150" i="2"/>
  <c r="J146" i="2"/>
  <c r="I146" i="2"/>
  <c r="H146" i="2"/>
  <c r="H295" i="2" l="1"/>
  <c r="H294" i="2"/>
  <c r="J221" i="2"/>
  <c r="I221" i="2"/>
  <c r="H221" i="2"/>
  <c r="J191" i="2"/>
  <c r="J190" i="2" s="1"/>
  <c r="I191" i="2"/>
  <c r="I190" i="2" s="1"/>
  <c r="H191" i="2"/>
  <c r="H190" i="2" s="1"/>
  <c r="J168" i="2"/>
  <c r="I168" i="2"/>
  <c r="H168" i="2"/>
  <c r="H60" i="2"/>
  <c r="J283" i="2"/>
  <c r="I283" i="2"/>
  <c r="H283" i="2"/>
  <c r="J280" i="2"/>
  <c r="I280" i="2"/>
  <c r="H280" i="2"/>
  <c r="H236" i="2"/>
  <c r="J236" i="2"/>
  <c r="I236" i="2"/>
  <c r="J240" i="2"/>
  <c r="I240" i="2"/>
  <c r="H240" i="2"/>
  <c r="J182" i="2"/>
  <c r="I182" i="2"/>
  <c r="H182" i="2"/>
  <c r="J187" i="2"/>
  <c r="I187" i="2"/>
  <c r="H187" i="2"/>
  <c r="J69" i="2"/>
  <c r="J62" i="2"/>
  <c r="J60" i="2" s="1"/>
  <c r="I62" i="2"/>
  <c r="I60" i="2" s="1"/>
  <c r="J174" i="2"/>
  <c r="I174" i="2"/>
  <c r="H174" i="2"/>
  <c r="J178" i="2"/>
  <c r="I178" i="2"/>
  <c r="H178" i="2"/>
  <c r="J67" i="2"/>
  <c r="I67" i="2"/>
  <c r="H67" i="2"/>
  <c r="J189" i="2" l="1"/>
  <c r="J279" i="2"/>
  <c r="I279" i="2"/>
  <c r="J181" i="2"/>
  <c r="J180" i="2" s="1"/>
  <c r="H279" i="2"/>
  <c r="I189" i="2"/>
  <c r="H181" i="2"/>
  <c r="J173" i="2"/>
  <c r="J172" i="2" s="1"/>
  <c r="I181" i="2"/>
  <c r="I180" i="2" s="1"/>
  <c r="H173" i="2"/>
  <c r="I173" i="2"/>
  <c r="I172" i="2" s="1"/>
  <c r="J278" i="2"/>
  <c r="J277" i="2" s="1"/>
  <c r="J276" i="2" s="1"/>
  <c r="I278" i="2"/>
  <c r="I277" i="2" s="1"/>
  <c r="I276" i="2" s="1"/>
  <c r="J274" i="2"/>
  <c r="J273" i="2" s="1"/>
  <c r="J272" i="2" s="1"/>
  <c r="J271" i="2" s="1"/>
  <c r="J270" i="2" s="1"/>
  <c r="I274" i="2"/>
  <c r="I273" i="2" s="1"/>
  <c r="I272" i="2" s="1"/>
  <c r="I271" i="2" s="1"/>
  <c r="I270" i="2" s="1"/>
  <c r="J268" i="2"/>
  <c r="J267" i="2" s="1"/>
  <c r="J266" i="2" s="1"/>
  <c r="I268" i="2"/>
  <c r="I267" i="2" s="1"/>
  <c r="I266" i="2" s="1"/>
  <c r="J260" i="2"/>
  <c r="I260" i="2"/>
  <c r="J258" i="2"/>
  <c r="I258" i="2"/>
  <c r="J254" i="2"/>
  <c r="I254" i="2"/>
  <c r="J252" i="2"/>
  <c r="I252" i="2"/>
  <c r="J247" i="2"/>
  <c r="J246" i="2" s="1"/>
  <c r="J245" i="2" s="1"/>
  <c r="I247" i="2"/>
  <c r="I246" i="2" s="1"/>
  <c r="I245" i="2" s="1"/>
  <c r="J243" i="2"/>
  <c r="J242" i="2" s="1"/>
  <c r="I243" i="2"/>
  <c r="I242" i="2" s="1"/>
  <c r="J233" i="2"/>
  <c r="J232" i="2" s="1"/>
  <c r="I233" i="2"/>
  <c r="I232" i="2" s="1"/>
  <c r="J230" i="2"/>
  <c r="I230" i="2"/>
  <c r="J228" i="2"/>
  <c r="I228" i="2"/>
  <c r="J227" i="2"/>
  <c r="I227" i="2"/>
  <c r="J220" i="2"/>
  <c r="J219" i="2" s="1"/>
  <c r="I220" i="2"/>
  <c r="I219" i="2" s="1"/>
  <c r="J217" i="2"/>
  <c r="J216" i="2" s="1"/>
  <c r="J215" i="2" s="1"/>
  <c r="I217" i="2"/>
  <c r="I216" i="2" s="1"/>
  <c r="I215" i="2" s="1"/>
  <c r="J212" i="2"/>
  <c r="J211" i="2" s="1"/>
  <c r="J210" i="2" s="1"/>
  <c r="I212" i="2"/>
  <c r="I211" i="2" s="1"/>
  <c r="I210" i="2" s="1"/>
  <c r="J208" i="2"/>
  <c r="J207" i="2" s="1"/>
  <c r="J206" i="2" s="1"/>
  <c r="I208" i="2"/>
  <c r="I207" i="2" s="1"/>
  <c r="I206" i="2" s="1"/>
  <c r="J202" i="2"/>
  <c r="J201" i="2" s="1"/>
  <c r="J200" i="2" s="1"/>
  <c r="I202" i="2"/>
  <c r="I201" i="2" s="1"/>
  <c r="I200" i="2" s="1"/>
  <c r="J198" i="2"/>
  <c r="J197" i="2" s="1"/>
  <c r="J196" i="2" s="1"/>
  <c r="I198" i="2"/>
  <c r="I197" i="2" s="1"/>
  <c r="I196" i="2" s="1"/>
  <c r="J167" i="2"/>
  <c r="J166" i="2" s="1"/>
  <c r="I167" i="2"/>
  <c r="I166" i="2" s="1"/>
  <c r="J164" i="2"/>
  <c r="J163" i="2" s="1"/>
  <c r="J162" i="2" s="1"/>
  <c r="I164" i="2"/>
  <c r="I163" i="2" s="1"/>
  <c r="I162" i="2" s="1"/>
  <c r="J160" i="2"/>
  <c r="J159" i="2" s="1"/>
  <c r="J158" i="2" s="1"/>
  <c r="I160" i="2"/>
  <c r="I159" i="2" s="1"/>
  <c r="I158" i="2" s="1"/>
  <c r="J149" i="2"/>
  <c r="I149" i="2"/>
  <c r="J148" i="2"/>
  <c r="I148" i="2"/>
  <c r="J145" i="2"/>
  <c r="I145" i="2"/>
  <c r="J144" i="2"/>
  <c r="I144" i="2"/>
  <c r="J137" i="2"/>
  <c r="J136" i="2" s="1"/>
  <c r="J135" i="2" s="1"/>
  <c r="I137" i="2"/>
  <c r="I136" i="2" s="1"/>
  <c r="I135" i="2" s="1"/>
  <c r="J133" i="2"/>
  <c r="J132" i="2" s="1"/>
  <c r="J131" i="2" s="1"/>
  <c r="I133" i="2"/>
  <c r="I132" i="2" s="1"/>
  <c r="I131" i="2" s="1"/>
  <c r="J129" i="2"/>
  <c r="J128" i="2" s="1"/>
  <c r="J127" i="2" s="1"/>
  <c r="I129" i="2"/>
  <c r="I128" i="2" s="1"/>
  <c r="I127" i="2" s="1"/>
  <c r="J123" i="2"/>
  <c r="I123" i="2"/>
  <c r="J121" i="2"/>
  <c r="I121" i="2"/>
  <c r="J115" i="2"/>
  <c r="J114" i="2" s="1"/>
  <c r="J113" i="2" s="1"/>
  <c r="I115" i="2"/>
  <c r="I114" i="2" s="1"/>
  <c r="I113" i="2" s="1"/>
  <c r="J111" i="2"/>
  <c r="J110" i="2" s="1"/>
  <c r="J109" i="2" s="1"/>
  <c r="I111" i="2"/>
  <c r="I110" i="2" s="1"/>
  <c r="I109" i="2" s="1"/>
  <c r="J107" i="2"/>
  <c r="J106" i="2" s="1"/>
  <c r="J105" i="2" s="1"/>
  <c r="I107" i="2"/>
  <c r="I106" i="2" s="1"/>
  <c r="I105" i="2" s="1"/>
  <c r="J103" i="2"/>
  <c r="J102" i="2" s="1"/>
  <c r="J101" i="2" s="1"/>
  <c r="I103" i="2"/>
  <c r="I102" i="2" s="1"/>
  <c r="I101" i="2" s="1"/>
  <c r="J99" i="2"/>
  <c r="J98" i="2" s="1"/>
  <c r="J97" i="2" s="1"/>
  <c r="I99" i="2"/>
  <c r="I98" i="2" s="1"/>
  <c r="I97" i="2" s="1"/>
  <c r="J95" i="2"/>
  <c r="J94" i="2" s="1"/>
  <c r="J93" i="2" s="1"/>
  <c r="I95" i="2"/>
  <c r="I94" i="2" s="1"/>
  <c r="I93" i="2" s="1"/>
  <c r="J91" i="2"/>
  <c r="J90" i="2" s="1"/>
  <c r="J89" i="2" s="1"/>
  <c r="I91" i="2"/>
  <c r="I90" i="2" s="1"/>
  <c r="I89" i="2" s="1"/>
  <c r="J86" i="2"/>
  <c r="J85" i="2" s="1"/>
  <c r="J84" i="2" s="1"/>
  <c r="I86" i="2"/>
  <c r="I85" i="2" s="1"/>
  <c r="I84" i="2" s="1"/>
  <c r="J82" i="2"/>
  <c r="J81" i="2" s="1"/>
  <c r="J80" i="2" s="1"/>
  <c r="I82" i="2"/>
  <c r="I81" i="2" s="1"/>
  <c r="I80" i="2" s="1"/>
  <c r="J78" i="2"/>
  <c r="J77" i="2" s="1"/>
  <c r="J76" i="2" s="1"/>
  <c r="I78" i="2"/>
  <c r="I77" i="2" s="1"/>
  <c r="I76" i="2" s="1"/>
  <c r="I69" i="2"/>
  <c r="J59" i="2"/>
  <c r="J58" i="2" s="1"/>
  <c r="I59" i="2"/>
  <c r="J53" i="2"/>
  <c r="J52" i="2" s="1"/>
  <c r="J51" i="2" s="1"/>
  <c r="I53" i="2"/>
  <c r="I52" i="2" s="1"/>
  <c r="I51" i="2" s="1"/>
  <c r="J49" i="2"/>
  <c r="J48" i="2" s="1"/>
  <c r="J47" i="2" s="1"/>
  <c r="I49" i="2"/>
  <c r="I48" i="2" s="1"/>
  <c r="I47" i="2" s="1"/>
  <c r="J40" i="2"/>
  <c r="J39" i="2" s="1"/>
  <c r="J38" i="2" s="1"/>
  <c r="J37" i="2" s="1"/>
  <c r="I40" i="2"/>
  <c r="I39" i="2" s="1"/>
  <c r="I38" i="2" s="1"/>
  <c r="I37" i="2" s="1"/>
  <c r="J34" i="2"/>
  <c r="J33" i="2" s="1"/>
  <c r="I34" i="2"/>
  <c r="I33" i="2" s="1"/>
  <c r="J31" i="2"/>
  <c r="I31" i="2"/>
  <c r="J29" i="2"/>
  <c r="I29" i="2"/>
  <c r="J24" i="2"/>
  <c r="I24" i="2"/>
  <c r="J22" i="2"/>
  <c r="I22" i="2"/>
  <c r="J17" i="2"/>
  <c r="I17" i="2"/>
  <c r="J15" i="2"/>
  <c r="I15" i="2"/>
  <c r="I14" i="2" s="1"/>
  <c r="I13" i="2" s="1"/>
  <c r="I12" i="2" s="1"/>
  <c r="H137" i="2"/>
  <c r="H136" i="2" s="1"/>
  <c r="H135" i="2" s="1"/>
  <c r="H78" i="2"/>
  <c r="H77" i="2" s="1"/>
  <c r="H76" i="2" s="1"/>
  <c r="H233" i="2"/>
  <c r="H232" i="2" s="1"/>
  <c r="H202" i="2"/>
  <c r="H201" i="2" s="1"/>
  <c r="H200" i="2" s="1"/>
  <c r="H149" i="2"/>
  <c r="H145" i="2"/>
  <c r="H167" i="2"/>
  <c r="H166" i="2" s="1"/>
  <c r="H164" i="2"/>
  <c r="H163" i="2" s="1"/>
  <c r="H162" i="2" s="1"/>
  <c r="H148" i="2"/>
  <c r="H144" i="2"/>
  <c r="H115" i="2"/>
  <c r="H114" i="2" s="1"/>
  <c r="H113" i="2" s="1"/>
  <c r="H111" i="2"/>
  <c r="H110" i="2" s="1"/>
  <c r="H109" i="2" s="1"/>
  <c r="H107" i="2"/>
  <c r="H106" i="2" s="1"/>
  <c r="H105" i="2" s="1"/>
  <c r="H103" i="2"/>
  <c r="H102" i="2" s="1"/>
  <c r="H101" i="2" s="1"/>
  <c r="H99" i="2"/>
  <c r="H98" i="2" s="1"/>
  <c r="H97" i="2" s="1"/>
  <c r="H95" i="2"/>
  <c r="H94" i="2" s="1"/>
  <c r="H93" i="2" s="1"/>
  <c r="H91" i="2"/>
  <c r="H90" i="2" s="1"/>
  <c r="H89" i="2" s="1"/>
  <c r="H86" i="2"/>
  <c r="H59" i="2"/>
  <c r="H293" i="2"/>
  <c r="I28" i="2" l="1"/>
  <c r="I58" i="2"/>
  <c r="J14" i="2"/>
  <c r="J13" i="2" s="1"/>
  <c r="J12" i="2" s="1"/>
  <c r="I46" i="2"/>
  <c r="J46" i="2"/>
  <c r="I143" i="2"/>
  <c r="I142" i="2" s="1"/>
  <c r="J143" i="2"/>
  <c r="J142" i="2" s="1"/>
  <c r="J120" i="2"/>
  <c r="J119" i="2" s="1"/>
  <c r="J118" i="2" s="1"/>
  <c r="J117" i="2" s="1"/>
  <c r="J214" i="2"/>
  <c r="J21" i="2"/>
  <c r="J20" i="2" s="1"/>
  <c r="J19" i="2" s="1"/>
  <c r="I21" i="2"/>
  <c r="I20" i="2" s="1"/>
  <c r="I19" i="2" s="1"/>
  <c r="I171" i="2"/>
  <c r="J171" i="2"/>
  <c r="I27" i="2"/>
  <c r="I26" i="2" s="1"/>
  <c r="J28" i="2"/>
  <c r="J27" i="2" s="1"/>
  <c r="J26" i="2" s="1"/>
  <c r="J153" i="2"/>
  <c r="I153" i="2"/>
  <c r="J257" i="2"/>
  <c r="J256" i="2" s="1"/>
  <c r="I257" i="2"/>
  <c r="I256" i="2" s="1"/>
  <c r="J251" i="2"/>
  <c r="J250" i="2" s="1"/>
  <c r="I251" i="2"/>
  <c r="I250" i="2" s="1"/>
  <c r="I126" i="2"/>
  <c r="I125" i="2" s="1"/>
  <c r="I120" i="2"/>
  <c r="I119" i="2" s="1"/>
  <c r="I118" i="2" s="1"/>
  <c r="I117" i="2" s="1"/>
  <c r="J126" i="2"/>
  <c r="J125" i="2" s="1"/>
  <c r="I205" i="2"/>
  <c r="I226" i="2"/>
  <c r="J205" i="2"/>
  <c r="J226" i="2"/>
  <c r="I214" i="2"/>
  <c r="H143" i="2"/>
  <c r="H142" i="2" s="1"/>
  <c r="H24" i="2"/>
  <c r="H22" i="2"/>
  <c r="H278" i="2"/>
  <c r="H274" i="2"/>
  <c r="H273" i="2" s="1"/>
  <c r="H272" i="2" s="1"/>
  <c r="H271" i="2" s="1"/>
  <c r="H270" i="2" s="1"/>
  <c r="H268" i="2"/>
  <c r="H267" i="2" s="1"/>
  <c r="H266" i="2" s="1"/>
  <c r="H260" i="2"/>
  <c r="H258" i="2"/>
  <c r="H254" i="2"/>
  <c r="H252" i="2"/>
  <c r="H247" i="2"/>
  <c r="H246" i="2" s="1"/>
  <c r="H245" i="2" s="1"/>
  <c r="H243" i="2"/>
  <c r="H242" i="2" s="1"/>
  <c r="H230" i="2"/>
  <c r="H228" i="2"/>
  <c r="H220" i="2"/>
  <c r="H219" i="2" s="1"/>
  <c r="H217" i="2"/>
  <c r="H216" i="2" s="1"/>
  <c r="H215" i="2" s="1"/>
  <c r="H212" i="2"/>
  <c r="H211" i="2" s="1"/>
  <c r="H210" i="2" s="1"/>
  <c r="H208" i="2"/>
  <c r="H207" i="2" s="1"/>
  <c r="H206" i="2" s="1"/>
  <c r="H198" i="2"/>
  <c r="H197" i="2" s="1"/>
  <c r="H196" i="2" s="1"/>
  <c r="H189" i="2"/>
  <c r="H180" i="2"/>
  <c r="H172" i="2"/>
  <c r="H160" i="2"/>
  <c r="H159" i="2" s="1"/>
  <c r="H158" i="2" s="1"/>
  <c r="H153" i="2" s="1"/>
  <c r="H133" i="2"/>
  <c r="H132" i="2" s="1"/>
  <c r="H131" i="2" s="1"/>
  <c r="H129" i="2"/>
  <c r="H128" i="2" s="1"/>
  <c r="H127" i="2" s="1"/>
  <c r="H123" i="2"/>
  <c r="H121" i="2"/>
  <c r="H85" i="2"/>
  <c r="H84" i="2" s="1"/>
  <c r="H82" i="2"/>
  <c r="H81" i="2" s="1"/>
  <c r="H80" i="2" s="1"/>
  <c r="H69" i="2"/>
  <c r="H53" i="2"/>
  <c r="H52" i="2" s="1"/>
  <c r="H51" i="2" s="1"/>
  <c r="H49" i="2"/>
  <c r="H48" i="2" s="1"/>
  <c r="H47" i="2" s="1"/>
  <c r="H40" i="2"/>
  <c r="H39" i="2" s="1"/>
  <c r="H38" i="2" s="1"/>
  <c r="H37" i="2" s="1"/>
  <c r="H34" i="2"/>
  <c r="H33" i="2" s="1"/>
  <c r="H31" i="2"/>
  <c r="H29" i="2"/>
  <c r="H17" i="2"/>
  <c r="H15" i="2"/>
  <c r="J204" i="2" l="1"/>
  <c r="J11" i="2"/>
  <c r="I11" i="2"/>
  <c r="I152" i="2"/>
  <c r="I204" i="2"/>
  <c r="J152" i="2"/>
  <c r="J225" i="2"/>
  <c r="J224" i="2" s="1"/>
  <c r="I225" i="2"/>
  <c r="I224" i="2" s="1"/>
  <c r="H171" i="2"/>
  <c r="H152" i="2" s="1"/>
  <c r="H205" i="2"/>
  <c r="H227" i="2"/>
  <c r="H226" i="2" s="1"/>
  <c r="H58" i="2"/>
  <c r="H46" i="2" s="1"/>
  <c r="H28" i="2"/>
  <c r="H27" i="2" s="1"/>
  <c r="H26" i="2" s="1"/>
  <c r="H214" i="2"/>
  <c r="H21" i="2"/>
  <c r="H20" i="2" s="1"/>
  <c r="H19" i="2" s="1"/>
  <c r="H126" i="2"/>
  <c r="H125" i="2" s="1"/>
  <c r="H14" i="2"/>
  <c r="H13" i="2" s="1"/>
  <c r="H12" i="2" s="1"/>
  <c r="H120" i="2"/>
  <c r="H119" i="2" s="1"/>
  <c r="H118" i="2" s="1"/>
  <c r="H117" i="2" s="1"/>
  <c r="H277" i="2"/>
  <c r="H276" i="2" s="1"/>
  <c r="H251" i="2"/>
  <c r="H250" i="2" s="1"/>
  <c r="H257" i="2"/>
  <c r="H256" i="2" s="1"/>
  <c r="H225" i="2" l="1"/>
  <c r="I10" i="2"/>
  <c r="I285" i="2" s="1"/>
  <c r="J10" i="2"/>
  <c r="J285" i="2" s="1"/>
  <c r="H204" i="2"/>
  <c r="H11" i="2"/>
  <c r="H10" i="2" s="1"/>
  <c r="H224" i="2"/>
  <c r="H285" i="2" l="1"/>
</calcChain>
</file>

<file path=xl/sharedStrings.xml><?xml version="1.0" encoding="utf-8"?>
<sst xmlns="http://schemas.openxmlformats.org/spreadsheetml/2006/main" count="1738" uniqueCount="234">
  <si>
    <t>Документ, учреждение</t>
  </si>
  <si>
    <t>Вед.</t>
  </si>
  <si>
    <t>Разд.</t>
  </si>
  <si>
    <t>Подр.</t>
  </si>
  <si>
    <t>Ц.ст.</t>
  </si>
  <si>
    <t>Расх.</t>
  </si>
  <si>
    <t>ДопКласс</t>
  </si>
  <si>
    <t xml:space="preserve">  Талицко-Мугреевское сельское поселение</t>
  </si>
  <si>
    <t>828</t>
  </si>
  <si>
    <t>00</t>
  </si>
  <si>
    <t>0000000000</t>
  </si>
  <si>
    <t>000</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</si>
  <si>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</si>
  <si>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</si>
  <si>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</si>
  <si>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</si>
  <si>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Обеспечение функционирования Главы Талицко-Мугреевского сельского поселения</t>
  </si>
  <si>
    <t>2090000270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</si>
  <si>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</si>
  <si>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</si>
  <si>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Фонд оплаты труда государственных (муниципальных) органов</t>
  </si>
  <si>
    <t>121</t>
  </si>
  <si>
    <t xml:space="preserve">              Заработная плата</t>
  </si>
  <si>
    <t>К211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</si>
  <si>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</si>
  <si>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</si>
  <si>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 xml:space="preserve">              Начисления на выплаты по оплате труда</t>
  </si>
  <si>
    <t>К213</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</si>
  <si>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</si>
  <si>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</si>
  <si>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        Обеспечение деятельности Председателя Совета Талицко-Мугреевского сельского поселения</t>
  </si>
  <si>
    <t>2090000280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</si>
  <si>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</si>
  <si>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</si>
  <si>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Обеспечение деятельности администрации Талицко-Мугреевского сельского поселения</t>
  </si>
  <si>
    <t>0110100020</t>
  </si>
  <si>
    <t xml:space="preserve">          Закупка товаров, работ и услуг для обеспечения государственных (муниципальных) нужд</t>
  </si>
  <si>
    <t>200</t>
  </si>
  <si>
    <t>244</t>
  </si>
  <si>
    <t xml:space="preserve">              Услуги связи</t>
  </si>
  <si>
    <t>К221</t>
  </si>
  <si>
    <t xml:space="preserve">              Прочие работы, услуги</t>
  </si>
  <si>
    <t>К226</t>
  </si>
  <si>
    <t xml:space="preserve">      Обеспечение деятельности финансовых, налоговых и таможенных органов и органов финансового (финансово-бюджетного) надзора</t>
  </si>
  <si>
    <t>06</t>
  </si>
  <si>
    <t xml:space="preserve">        Передача полномочий контрольно-счетного органа местного самоуправления поселения Контрольно-счетному органу Южского муниципального района</t>
  </si>
  <si>
    <t>2090000290</t>
  </si>
  <si>
    <t xml:space="preserve">          Межбюджетные трансферты</t>
  </si>
  <si>
    <t>500</t>
  </si>
  <si>
    <t xml:space="preserve">            Иные межбюджетные трансферты</t>
  </si>
  <si>
    <t>540</t>
  </si>
  <si>
    <t xml:space="preserve">              Перечисления другим бюджетам Бюджетной системы Российской Федерации</t>
  </si>
  <si>
    <t>К251</t>
  </si>
  <si>
    <t xml:space="preserve">      Резервные фонды</t>
  </si>
  <si>
    <t>11</t>
  </si>
  <si>
    <t xml:space="preserve">        Резервный фонд администрации Талицко-Мугреевского сельского поселения</t>
  </si>
  <si>
    <t>2090000300</t>
  </si>
  <si>
    <t xml:space="preserve">          Иные бюджетные ассигнования</t>
  </si>
  <si>
    <t>800</t>
  </si>
  <si>
    <t xml:space="preserve">            Резервные средства</t>
  </si>
  <si>
    <t>870</t>
  </si>
  <si>
    <t xml:space="preserve">      Другие общегосударственные вопросы</t>
  </si>
  <si>
    <t>13</t>
  </si>
  <si>
    <t xml:space="preserve">        Переоснащение рабочих мест сотрудников администрации Талицко-Мугреевского сельского поселения</t>
  </si>
  <si>
    <t>0110400050</t>
  </si>
  <si>
    <t xml:space="preserve">              Увеличение стоимости основных средств</t>
  </si>
  <si>
    <t>К310</t>
  </si>
  <si>
    <t xml:space="preserve">        Техническое обслуживание автотранспортной техники администрации Талицко-Мугреевского сельского поселения</t>
  </si>
  <si>
    <t>0110500060</t>
  </si>
  <si>
    <t>К225</t>
  </si>
  <si>
    <t>К346</t>
  </si>
  <si>
    <t xml:space="preserve">        Содержание и обслуживание казны</t>
  </si>
  <si>
    <t>0110600070</t>
  </si>
  <si>
    <t xml:space="preserve">              Коммунальные услуги</t>
  </si>
  <si>
    <t>К223</t>
  </si>
  <si>
    <t xml:space="preserve">            Уплата налога на имущество организаций и земельного налога</t>
  </si>
  <si>
    <t>851</t>
  </si>
  <si>
    <t xml:space="preserve">              Налоги, пошлины и сборы</t>
  </si>
  <si>
    <t>К291</t>
  </si>
  <si>
    <t>852</t>
  </si>
  <si>
    <t xml:space="preserve">            Уплата иных платежей</t>
  </si>
  <si>
    <t>853</t>
  </si>
  <si>
    <t xml:space="preserve">        Услуги по поддержке пользовательского сайта, юридические услуги</t>
  </si>
  <si>
    <t>0110700080</t>
  </si>
  <si>
    <t xml:space="preserve">        Оценка недвижимости, признание прав и регулирование отношений</t>
  </si>
  <si>
    <t>0330200250</t>
  </si>
  <si>
    <t xml:space="preserve">        Ремонт здания и очистка крыши МКУ "Талицкий сельский Дом Культуры",расположенного по адресу: с. Талицы, ул. Ленина, д. 12.</t>
  </si>
  <si>
    <t>0340100260</t>
  </si>
  <si>
    <t xml:space="preserve">        Иные межбюджетные трансферты из бюджета Южского муниципального района бюджетам сельских поселений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</si>
  <si>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2090010070</t>
  </si>
  <si>
    <t xml:space="preserve">        Иные межбюджетные трансферты из бюджета Южского муниципального района бюджетам сельских поселений на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</si>
  <si>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2090010080</t>
  </si>
  <si>
    <t xml:space="preserve">        Иные межбюджетные трансферты из бюджета Южского муниципального района бюджетам сельских поселений на организацию ритуальных услуг и содержание мест захоронения</t>
  </si>
  <si>
    <t>2090010090</t>
  </si>
  <si>
    <t xml:space="preserve">        Иные межбюджетные трансферты из бюджета Южского муниципального района бюджетам сельских поселений на осуществление мероприятий по обеспечению безопасности людей на водных объектах, охране их жизни и здоровья</t>
  </si>
  <si>
    <t>2090010100</t>
  </si>
  <si>
    <t xml:space="preserve">        Иные межбюджетные трансферты из бюджета Южского муниципального района бюджетам сельских поселений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</si>
  <si>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2090010110</t>
  </si>
  <si>
    <t>2090010120</t>
  </si>
  <si>
    <t xml:space="preserve">        Иные межбюджетные трансферты из бюджета Южского муниципального района бюджетам сельских поселений на осуществление мер по противодействию коррупции в границах поселения</t>
  </si>
  <si>
    <t>2090010130</t>
  </si>
  <si>
    <t xml:space="preserve">    НАЦИОНАЛЬНАЯ ОБОРОНА</t>
  </si>
  <si>
    <t xml:space="preserve">      Мобилизационная и вневойсковая подготовка</t>
  </si>
  <si>
    <t xml:space="preserve">        Осуществление первичного воинского учета на территориях, где отсутствуют военные комиссариаты</t>
  </si>
  <si>
    <t>2090051180</t>
  </si>
  <si>
    <t xml:space="preserve">    НАЦИОНАЛЬНАЯ БЕЗОПАСНОСТЬ И ПРАВООХРАНИТЕЛЬНАЯ ДЕЯТЕЛЬНОСТЬ</t>
  </si>
  <si>
    <t>09</t>
  </si>
  <si>
    <t xml:space="preserve">        Предупреждение и ликвидация ЧС в пожароопасный период на территории Талицко-Мугреевского сельского поселения</t>
  </si>
  <si>
    <t>0310300190</t>
  </si>
  <si>
    <t xml:space="preserve">        Содержание и обслуживание противопожарных водоемов на территории Талицко-Мугреевского сельского поселения</t>
  </si>
  <si>
    <t>0310300210</t>
  </si>
  <si>
    <t xml:space="preserve">        Иные межбюджетные трансферты из бюджета Южского муниципального района бюджетам сельских поселений на мероприятия по обеспечению безопасности людей на водных объектах, охране их жизни и здоровья</t>
  </si>
  <si>
    <t>0310410060</t>
  </si>
  <si>
    <t xml:space="preserve">    ЖИЛИЩНО-КОММУНАЛЬНОЕ ХОЗЯЙСТВО</t>
  </si>
  <si>
    <t>05</t>
  </si>
  <si>
    <t xml:space="preserve">      Коммунальное хозяйство</t>
  </si>
  <si>
    <t xml:space="preserve">        Возмещение недополученных доходов организациям, оказывающим услуги по помывке населения в общих отделениях бани на территории Талицко-Мугреевского сельского поселения</t>
  </si>
  <si>
    <t>0320100350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</si>
  <si>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</si>
  <si>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</si>
  <si>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К241</t>
  </si>
  <si>
    <t xml:space="preserve">        Обслуживание газопровода высокого давления</t>
  </si>
  <si>
    <t>0330100230</t>
  </si>
  <si>
    <t xml:space="preserve">        Обслуживание прибора учета тепловой энергии</t>
  </si>
  <si>
    <t>0330100380</t>
  </si>
  <si>
    <t xml:space="preserve">      Благоустройство</t>
  </si>
  <si>
    <t xml:space="preserve">        Организация освещения улиц Талицко-Мугреевского сельского поселения</t>
  </si>
  <si>
    <t>0310100150</t>
  </si>
  <si>
    <t xml:space="preserve">        Организация озеленения территории Талицко-Мугреевского сельского поселения</t>
  </si>
  <si>
    <t>0310100160</t>
  </si>
  <si>
    <t xml:space="preserve">        Благоустройство территории Талицко-Мугреевского сельского поселения</t>
  </si>
  <si>
    <t>0310100170</t>
  </si>
  <si>
    <t xml:space="preserve">    ОБРАЗОВАНИЕ</t>
  </si>
  <si>
    <t>07</t>
  </si>
  <si>
    <t xml:space="preserve">      Профессиональная подготовка, переподготовка и повышение квалификации</t>
  </si>
  <si>
    <t xml:space="preserve">        Организация повышения квалификации, профессиональной переподготовки муниципальных служащих Талицко-Мугреевского сельского поселения</t>
  </si>
  <si>
    <t>0110200030</t>
  </si>
  <si>
    <t xml:space="preserve">        Организация повышения квалификации, профессиональной переподготовки не муниципальных служащих Талицко-Мугреевского сельского поселения</t>
  </si>
  <si>
    <t>0110300040</t>
  </si>
  <si>
    <t xml:space="preserve">      Молодежная политика</t>
  </si>
  <si>
    <t xml:space="preserve">        Организация и проведение мероприятий по работе с детьми и молодежью, поддержка талантливой молодежи в Талицко-Мугреевском сельском поселении</t>
  </si>
  <si>
    <t>0220100120</t>
  </si>
  <si>
    <t xml:space="preserve">        Развитие чувства патриотизма, любви к родному краю, гордости за историческое наследие и настоящее России в Талицко-Мугреевском сельском поселении</t>
  </si>
  <si>
    <t>0220200130</t>
  </si>
  <si>
    <t xml:space="preserve">    КУЛЬТУРА, КИНЕМАТОГРАФИЯ</t>
  </si>
  <si>
    <t>08</t>
  </si>
  <si>
    <t xml:space="preserve">      Культура</t>
  </si>
  <si>
    <t xml:space="preserve">        Организация культурного досуга в коллективах самодеятельного народного творчества МКУ "Талицкий сельский Дом культуры"</t>
  </si>
  <si>
    <t>111</t>
  </si>
  <si>
    <t>119</t>
  </si>
  <si>
    <t xml:space="preserve">              Транспортные услуги</t>
  </si>
  <si>
    <t>К222</t>
  </si>
  <si>
    <t xml:space="preserve">              Увеличение стоимости прочих материальных запасов однократного применения</t>
  </si>
  <si>
    <t>К349</t>
  </si>
  <si>
    <t xml:space="preserve">        Организация и проведение культурно-массовых мероприятий МКУ "Талицкий сельский Дом Культуры"</t>
  </si>
  <si>
    <t xml:space="preserve">        Повышение средней заработной платы отдельным категориям работников МКУ "Талицкий сельский Дом культуры" до средней заработной платы по Ивановской области в соответствии с указами Президента РФ</t>
  </si>
  <si>
    <t>02103S0340</t>
  </si>
  <si>
    <t xml:space="preserve">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</si>
  <si>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0210480340</t>
  </si>
  <si>
    <t xml:space="preserve">        Ремонт здания и очистка крыши МКУ "Талицкий сельский Дом культуры", расположенного по адресу: с. Мугреевский, ул. Клубная, д. 1</t>
  </si>
  <si>
    <t>0340200340</t>
  </si>
  <si>
    <t xml:space="preserve">    СОЦИАЛЬНАЯ ПОЛИТИКА</t>
  </si>
  <si>
    <t>10</t>
  </si>
  <si>
    <t xml:space="preserve">      Пенсионное обеспечение</t>
  </si>
  <si>
    <t xml:space="preserve">        Организация дополнительного пенсионного обеспечения отдельных категорий граждан Талицко-Мугреевского сельского поселения</t>
  </si>
  <si>
    <t xml:space="preserve">          Социальное обеспечение и иные выплаты населению</t>
  </si>
  <si>
    <t>300</t>
  </si>
  <si>
    <t xml:space="preserve">            Пособия, компенсации и иные социальные выплаты гражданам, кроме публичных нормативных обязательств</t>
  </si>
  <si>
    <t>321</t>
  </si>
  <si>
    <t>К263</t>
  </si>
  <si>
    <t xml:space="preserve">    ФИЗИЧЕСКАЯ КУЛЬТУРА И СПОРТ</t>
  </si>
  <si>
    <t xml:space="preserve">      Массовый спорт</t>
  </si>
  <si>
    <t xml:space="preserve">        Подготовка и проведение спортивно-оздоровительных и спортивно-массовых мероприятий в Талицко-Мугреевском сельском поселении</t>
  </si>
  <si>
    <t>0230100140</t>
  </si>
  <si>
    <t xml:space="preserve">Всего расходов:   </t>
  </si>
  <si>
    <t>Сумма на 2021 год</t>
  </si>
  <si>
    <t>Сумма на 2022 год</t>
  </si>
  <si>
    <t>Сводная бюджетная роспись</t>
  </si>
  <si>
    <t>I. Расходы</t>
  </si>
  <si>
    <t>(рублей)</t>
  </si>
  <si>
    <t xml:space="preserve">II. Источники внутреннего финансирования дефицита </t>
  </si>
  <si>
    <t>бюджета Талицко-Мугреевского сельского поселения</t>
  </si>
  <si>
    <t>Наименование показателя</t>
  </si>
  <si>
    <t>Код классификации источников внутреннего финансирования дефицита бюджета</t>
  </si>
  <si>
    <t>Сумма</t>
  </si>
  <si>
    <t>главного админис-тратора</t>
  </si>
  <si>
    <t>группы, подгруппы, статьи, вида</t>
  </si>
  <si>
    <t>2021 год</t>
  </si>
  <si>
    <t>Администрация Талицко-Мугреевского сельского поселения</t>
  </si>
  <si>
    <t>00 00 00 00 00 0000 000</t>
  </si>
  <si>
    <t>Увеличение прочих остатков денежных средств бюджетов  сельских поселений</t>
  </si>
  <si>
    <t>01 05 02 01 10 0000 510</t>
  </si>
  <si>
    <t>Уменьшение прочих остатков денежных средств бюджетов сельских поселений</t>
  </si>
  <si>
    <t>01 05 02 01 10 0000 610</t>
  </si>
  <si>
    <t>2022 год</t>
  </si>
  <si>
    <t xml:space="preserve">бюджета Талицко-Мугреевского сельского поселения на 2021 год </t>
  </si>
  <si>
    <t xml:space="preserve">              Увеличение стоимости горюче-смазочных материалов</t>
  </si>
  <si>
    <t>К343</t>
  </si>
  <si>
    <t xml:space="preserve">        Выполнение рекультивации несанкционированной свалки твердых бытовых отходов, расположенной на землях с. Талицы. Исполнительный лист № 2-29/2009 от 17.02.2009</t>
  </si>
  <si>
    <t>0310200180</t>
  </si>
  <si>
    <t xml:space="preserve">    НАЦИОНАЛЬНАЯ ЭКОНОМИКА</t>
  </si>
  <si>
    <t xml:space="preserve">      Дорожное хозяйство (дорожные фонды)</t>
  </si>
  <si>
    <t xml:space="preserve">          Иные межбюджетные трансферты по передаче из бюджета Южского муниципального района бюджетам сельских поселений на исполнение передаваемых полномочий по обеспечению дорожной деятельности в Южском муниципальном районе</t>
  </si>
  <si>
    <t xml:space="preserve">          Иные межбюджетные трансферты по передаче из бюджета Южского муниципального района бюджетам сельских поселений на исполнение передаваемых полномочий по обеспечению дорожной деятельности, капитального ремонта и ремонта автомобильных дорог общего пользования местного значения в сельских поселениях Южского муниципального района</t>
  </si>
  <si>
    <t>0350110150</t>
  </si>
  <si>
    <t>0350210140</t>
  </si>
  <si>
    <t xml:space="preserve">          Иные межбюджетные трансферты по передаче из бюджета Южского муниципального района бюджетам сельских поселений на исполнение передаваемых полномочий по содержанию и ремонту нецентрализованных источников водоснабжения</t>
  </si>
  <si>
    <t>0330210160</t>
  </si>
  <si>
    <t>0360110170</t>
  </si>
  <si>
    <t xml:space="preserve">          Иные межбюджетные трансферты по передаче из бюджета Южского муниципального района бюджетам сельских поселений на исполнение передаваемых полномочий по организации в границах поселений ритуальных услуг и содержание мест захоронения</t>
  </si>
  <si>
    <t>0210120090</t>
  </si>
  <si>
    <t>0210220100</t>
  </si>
  <si>
    <t>Сумма на 2023 год</t>
  </si>
  <si>
    <t>2023 год</t>
  </si>
  <si>
    <t>и на плановый период 2022 и 2023 годов с изменениями</t>
  </si>
  <si>
    <t xml:space="preserve">              Закупка энергетических ресурсов</t>
  </si>
  <si>
    <t xml:space="preserve">             Закупка энергетических ресурсов</t>
  </si>
  <si>
    <t>Дата: 01.03.2021</t>
  </si>
  <si>
    <t xml:space="preserve">          Государственная поддержка отрасли культуры (Субсидии бюджетам муниципальных образований Ивановской области на создание (реконструкцию) и капитальный ремонт культурно-досуговых учреждений в сельской местности)</t>
  </si>
  <si>
    <t>024A155197</t>
  </si>
  <si>
    <t xml:space="preserve">        Закупка товаров, работ, услуг в целях капитального ремонта государственного (муниципального) имущества</t>
  </si>
  <si>
    <t>243</t>
  </si>
  <si>
    <t xml:space="preserve">            Прочая закупка товаров, работ и услуг</t>
  </si>
  <si>
    <t xml:space="preserve">              Прочие Работы, услуги по содержанию имущества, услуги</t>
  </si>
  <si>
    <t xml:space="preserve">              Работы, услуги по содержанию имущества</t>
  </si>
  <si>
    <t xml:space="preserve">        Иные межбюджетные трансферты из бюджета Южского муниципального района бюджетам сельских поселений на предоставление помещения для Работы, услуги по содержанию имущества на обслуживаемом административном участке поселения сотруднику, замещающему должность участкового уполномоченного полиции</t>
  </si>
  <si>
    <t xml:space="preserve">              Увеличение стоимости прочих материальных запасов</t>
  </si>
  <si>
    <t xml:space="preserve">            Уплата прочих налогов, сборов</t>
  </si>
  <si>
    <t xml:space="preserve">      Защита населения и территории от чрезвычайных ситуаций природного и техногенного характера, пожарная безопасность</t>
  </si>
  <si>
    <t xml:space="preserve">              Безвозмездные перечисления (передачи) текущего характера сектора государственного управления</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</si>
  <si>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</si>
  <si>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</si>
  <si>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Работы, услуги по содержанию имущества</t>
  </si>
  <si>
    <t xml:space="preserve">              Пособия по социальной помощи населению в натуральной форме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</si>
</sst>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4"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b/>
      <sz val="12"/>
      <color rgb="FF000000"/>
      <name val="Arial Cyr"/>
      <charset val="204"/>
    </font>
    <font>
      <b/>
      <sz val="12"/>
      <color indexed="8"/>
      <name val="Arial Cyr"/>
      <charset val="204"/>
    </font>
    <font>
      <sz val="10"/>
      <color indexed="8"/>
      <name val="Arial Cyr"/>
      <charset val="204"/>
    </font>
    <font>
      <sz val="10"/>
      <name val="Arial Cyr"/>
      <charset val="204"/>
    </font>
    <font>
      <b/>
      <sz val="10"/>
      <name val="Arial Cyr"/>
      <charset val="204"/>
    </font>
    <font>
      <sz val="12"/>
      <color rgb="FF000000"/>
      <name val="Arial Cyr"/>
    </font>
    <font>
      <b/>
      <sz val="10"/>
      <color rgb="FF000000"/>
      <name val="Arial Cyr"/>
      <charset val="204"/>
    </font>
    <font>
      <b/>
      <sz val="10"/>
      <name val="Arial Cyr"/>
    </font>
    <font>
      <sz val="10"/>
      <name val="Arial Cyr"/>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FFFF99"/>
        <bgColor indexed="64"/>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7">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164"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58">
    <xf numFmtId="0" fontId="0" fillId="0" borderId="0" xfId="0"/>
    <xf numFmtId="0" fontId="0" fillId="0" borderId="0" xfId="0" applyProtection="1">
      <protection locked="0"/>
    </xf>
    <xf numFmtId="0" fontId="5" fillId="0" borderId="1" xfId="4" applyFont="1" applyBorder="1" applyAlignment="1">
      <alignment horizontal="center"/>
    </xf>
    <xf numFmtId="0" fontId="7" fillId="0" borderId="10" xfId="39" applyFont="1" applyBorder="1" applyAlignment="1">
      <alignment horizontal="center" vertical="center" wrapText="1"/>
    </xf>
    <xf numFmtId="0" fontId="8" fillId="0" borderId="10" xfId="40" applyFont="1" applyBorder="1" applyAlignment="1">
      <alignment horizontal="center" vertical="center"/>
    </xf>
    <xf numFmtId="0" fontId="8" fillId="0" borderId="6" xfId="40" applyFont="1" applyBorder="1" applyAlignment="1">
      <alignment horizontal="center" vertical="center"/>
    </xf>
    <xf numFmtId="0" fontId="7" fillId="0" borderId="10" xfId="39" applyFont="1" applyBorder="1" applyAlignment="1">
      <alignment vertical="center" wrapText="1"/>
    </xf>
    <xf numFmtId="4" fontId="9" fillId="5" borderId="9" xfId="40" applyNumberFormat="1" applyFont="1" applyFill="1" applyBorder="1" applyAlignment="1">
      <alignment horizontal="center" vertical="center"/>
    </xf>
    <xf numFmtId="0" fontId="7" fillId="0" borderId="10" xfId="39" applyFont="1" applyBorder="1" applyAlignment="1">
      <alignment horizontal="justify" vertical="top" wrapText="1"/>
    </xf>
    <xf numFmtId="0" fontId="7" fillId="0" borderId="10" xfId="39" applyFont="1" applyBorder="1" applyAlignment="1">
      <alignment horizontal="center" vertical="center"/>
    </xf>
    <xf numFmtId="4" fontId="9" fillId="5" borderId="6" xfId="39" applyNumberFormat="1" applyFont="1" applyFill="1" applyBorder="1" applyAlignment="1" applyProtection="1">
      <alignment horizontal="center" vertical="center"/>
      <protection locked="0"/>
    </xf>
    <xf numFmtId="4" fontId="9" fillId="5" borderId="10" xfId="40" applyNumberFormat="1" applyFont="1" applyFill="1" applyBorder="1" applyAlignment="1">
      <alignment horizontal="center" vertical="center"/>
    </xf>
    <xf numFmtId="0" fontId="7" fillId="0" borderId="6" xfId="39" applyFont="1" applyBorder="1" applyAlignment="1">
      <alignment horizontal="center" vertical="center" wrapText="1"/>
    </xf>
    <xf numFmtId="0" fontId="3" fillId="0" borderId="3" xfId="9">
      <alignment horizontal="right"/>
    </xf>
    <xf numFmtId="0" fontId="2" fillId="0" borderId="2" xfId="4">
      <alignment horizontal="center" vertical="center" wrapText="1"/>
    </xf>
    <xf numFmtId="0" fontId="3" fillId="0" borderId="2" xfId="5">
      <alignment vertical="top" wrapText="1"/>
    </xf>
    <xf numFmtId="1" fontId="2" fillId="0" borderId="2" xfId="6">
      <alignment horizontal="center" vertical="top" shrinkToFit="1"/>
    </xf>
    <xf numFmtId="4" fontId="3" fillId="2" borderId="2" xfId="7">
      <alignment horizontal="right" vertical="top" shrinkToFit="1"/>
    </xf>
    <xf numFmtId="4" fontId="3" fillId="5" borderId="2" xfId="7" applyFill="1">
      <alignment horizontal="right" vertical="top" shrinkToFit="1"/>
    </xf>
    <xf numFmtId="0" fontId="11" fillId="0" borderId="2" xfId="6" applyNumberFormat="1" applyFont="1" applyAlignment="1">
      <alignment vertical="top" wrapText="1"/>
    </xf>
    <xf numFmtId="49" fontId="2" fillId="0" borderId="2" xfId="21" applyNumberFormat="1" applyFill="1" applyBorder="1" applyAlignment="1">
      <alignment horizontal="center" vertical="top" shrinkToFit="1"/>
    </xf>
    <xf numFmtId="49" fontId="2" fillId="0" borderId="2" xfId="6" applyNumberFormat="1">
      <alignment horizontal="center" vertical="top" shrinkToFit="1"/>
    </xf>
    <xf numFmtId="4" fontId="3" fillId="2" borderId="3" xfId="10">
      <alignment horizontal="right" vertical="top" shrinkToFit="1"/>
    </xf>
    <xf numFmtId="4" fontId="3" fillId="0" borderId="3" xfId="10" applyFill="1">
      <alignment horizontal="right" vertical="top" shrinkToFit="1"/>
    </xf>
    <xf numFmtId="4" fontId="9" fillId="5" borderId="6" xfId="42" applyNumberFormat="1" applyFont="1" applyFill="1" applyBorder="1" applyAlignment="1">
      <alignment horizontal="center" vertical="center" wrapText="1"/>
    </xf>
    <xf numFmtId="0" fontId="11" fillId="0" borderId="2" xfId="20" applyNumberFormat="1" applyFont="1">
      <alignment vertical="top" wrapText="1"/>
    </xf>
    <xf numFmtId="4" fontId="3" fillId="5" borderId="3" xfId="10" applyFill="1">
      <alignment horizontal="right" vertical="top" shrinkToFit="1"/>
    </xf>
    <xf numFmtId="4" fontId="12" fillId="5" borderId="2" xfId="7" applyFont="1" applyFill="1">
      <alignment horizontal="right" vertical="top" shrinkToFit="1"/>
    </xf>
    <xf numFmtId="0" fontId="3" fillId="0" borderId="2" xfId="5" applyNumberFormat="1" applyProtection="1">
      <alignment vertical="top" wrapText="1"/>
    </xf>
    <xf numFmtId="1" fontId="2" fillId="0" borderId="2" xfId="6" applyNumberFormat="1" applyProtection="1">
      <alignment horizontal="center" vertical="top" shrinkToFit="1"/>
    </xf>
    <xf numFmtId="1" fontId="2" fillId="0" borderId="2" xfId="6" applyNumberFormat="1" applyProtection="1">
      <alignment horizontal="center" vertical="top" shrinkToFit="1"/>
    </xf>
    <xf numFmtId="4" fontId="3" fillId="2" borderId="2" xfId="7" applyNumberFormat="1" applyProtection="1">
      <alignment horizontal="right" vertical="top" shrinkToFit="1"/>
    </xf>
    <xf numFmtId="0" fontId="3" fillId="0" borderId="2" xfId="5" applyNumberFormat="1" applyProtection="1">
      <alignment vertical="top" wrapText="1"/>
    </xf>
    <xf numFmtId="1" fontId="2" fillId="0" borderId="2" xfId="6" applyNumberFormat="1" applyProtection="1">
      <alignment horizontal="center" vertical="top" shrinkToFit="1"/>
    </xf>
    <xf numFmtId="4" fontId="3" fillId="2" borderId="2" xfId="7" applyNumberFormat="1" applyProtection="1">
      <alignment horizontal="right" vertical="top" shrinkToFit="1"/>
    </xf>
    <xf numFmtId="1" fontId="2" fillId="0" borderId="2" xfId="6" applyNumberFormat="1" applyProtection="1">
      <alignment horizontal="center" vertical="top" shrinkToFit="1"/>
    </xf>
    <xf numFmtId="1" fontId="2" fillId="0" borderId="2" xfId="6" applyNumberFormat="1" applyProtection="1">
      <alignment horizontal="center" vertical="top" shrinkToFit="1"/>
    </xf>
    <xf numFmtId="4" fontId="3" fillId="2" borderId="2" xfId="7" applyNumberFormat="1" applyProtection="1">
      <alignment horizontal="right" vertical="top" shrinkToFit="1"/>
    </xf>
    <xf numFmtId="0" fontId="7" fillId="0" borderId="6" xfId="39" applyFont="1" applyBorder="1" applyAlignment="1">
      <alignment horizontal="center" vertical="center" wrapText="1"/>
    </xf>
    <xf numFmtId="0" fontId="7" fillId="0" borderId="7" xfId="39" applyFont="1" applyBorder="1" applyAlignment="1">
      <alignment horizontal="center" vertical="center" wrapText="1"/>
    </xf>
    <xf numFmtId="0" fontId="7" fillId="0" borderId="8" xfId="39" applyFont="1" applyBorder="1" applyAlignment="1">
      <alignment horizontal="center" vertical="center" wrapText="1"/>
    </xf>
    <xf numFmtId="0" fontId="7" fillId="0" borderId="5" xfId="39" applyFont="1" applyBorder="1" applyAlignment="1">
      <alignment horizontal="center" vertical="center"/>
    </xf>
    <xf numFmtId="0" fontId="7" fillId="0" borderId="9" xfId="39" applyFont="1" applyBorder="1" applyAlignment="1">
      <alignment horizontal="center" vertical="center"/>
    </xf>
    <xf numFmtId="49" fontId="7" fillId="0" borderId="6" xfId="39" applyNumberFormat="1" applyFont="1" applyBorder="1" applyAlignment="1">
      <alignment horizontal="center" vertical="center" wrapText="1"/>
    </xf>
    <xf numFmtId="49" fontId="7" fillId="0" borderId="7" xfId="39" applyNumberFormat="1" applyFont="1" applyBorder="1" applyAlignment="1">
      <alignment horizontal="center" vertical="center" wrapText="1"/>
    </xf>
    <xf numFmtId="49" fontId="7" fillId="0" borderId="8" xfId="39" applyNumberFormat="1" applyFont="1" applyBorder="1" applyAlignment="1">
      <alignment horizontal="center" vertical="center" wrapText="1"/>
    </xf>
    <xf numFmtId="0" fontId="3" fillId="0" borderId="3" xfId="9">
      <alignment horizontal="right"/>
    </xf>
    <xf numFmtId="0" fontId="2" fillId="0" borderId="1" xfId="12">
      <alignment horizontal="left" wrapText="1"/>
    </xf>
    <xf numFmtId="0" fontId="6" fillId="0" borderId="1" xfId="39" applyFont="1" applyAlignment="1">
      <alignment horizontal="center" vertical="center" wrapText="1"/>
    </xf>
    <xf numFmtId="0" fontId="6" fillId="0" borderId="1" xfId="39" applyFont="1" applyAlignment="1">
      <alignment horizontal="center" vertical="center"/>
    </xf>
    <xf numFmtId="0" fontId="7" fillId="0" borderId="4" xfId="39" applyFont="1" applyBorder="1" applyAlignment="1">
      <alignment horizontal="right" vertical="center" wrapText="1"/>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5" fillId="0" borderId="1" xfId="4" applyFont="1" applyBorder="1" applyAlignment="1">
      <alignment horizontal="center"/>
    </xf>
    <xf numFmtId="0" fontId="2" fillId="0" borderId="1" xfId="2" applyAlignment="1">
      <alignment horizontal="right"/>
    </xf>
    <xf numFmtId="0" fontId="10" fillId="0" borderId="1" xfId="2" applyFont="1" applyAlignment="1">
      <alignment horizontal="right"/>
    </xf>
    <xf numFmtId="1" fontId="2" fillId="0" borderId="2" xfId="21" applyNumberFormat="1" applyFill="1" applyBorder="1" applyAlignment="1">
      <alignment horizontal="center" vertical="top" shrinkToFit="1"/>
    </xf>
    <xf numFmtId="1" fontId="13" fillId="0" borderId="2" xfId="6" applyFont="1">
      <alignment horizontal="center" vertical="top" shrinkToFit="1"/>
    </xf>
  </cellXfs>
  <cellStyles count="107">
    <cellStyle name="br" xfId="15" xr:uid="{00000000-0005-0000-0000-00000F000000}"/>
    <cellStyle name="br 2" xfId="34" xr:uid="{F9E550EF-6F85-4CE6-9B39-2BF6B9E41173}"/>
    <cellStyle name="br 3" xfId="29" xr:uid="{86EA7E14-A6EE-40CE-BC8B-31B1F32D5FF1}"/>
    <cellStyle name="col" xfId="14" xr:uid="{00000000-0005-0000-0000-00000E000000}"/>
    <cellStyle name="col 2" xfId="33" xr:uid="{0CFEED50-48B5-4E09-AF88-291FC62755E0}"/>
    <cellStyle name="col 3" xfId="28" xr:uid="{ED189810-FE0E-42D6-BAA6-0497DEB5D5A0}"/>
    <cellStyle name="style0" xfId="16" xr:uid="{00000000-0005-0000-0000-000010000000}"/>
    <cellStyle name="td" xfId="17" xr:uid="{00000000-0005-0000-0000-000011000000}"/>
    <cellStyle name="tr" xfId="13" xr:uid="{00000000-0005-0000-0000-00000D000000}"/>
    <cellStyle name="tr 2" xfId="32" xr:uid="{685CE788-501A-4606-974E-DFC0BFF6BF27}"/>
    <cellStyle name="tr 3" xfId="27" xr:uid="{8ACC6042-D757-4E92-BD4B-7810E5E85E5F}"/>
    <cellStyle name="xl21" xfId="18" xr:uid="{00000000-0005-0000-0000-000012000000}"/>
    <cellStyle name="xl22" xfId="4" xr:uid="{00000000-0005-0000-0000-000004000000}"/>
    <cellStyle name="xl23" xfId="2" xr:uid="{00000000-0005-0000-0000-000002000000}"/>
    <cellStyle name="xl24" xfId="19" xr:uid="{00000000-0005-0000-0000-000013000000}"/>
    <cellStyle name="xl25" xfId="9" xr:uid="{00000000-0005-0000-0000-000009000000}"/>
    <cellStyle name="xl26" xfId="10" xr:uid="{00000000-0005-0000-0000-00000A000000}"/>
    <cellStyle name="xl27" xfId="11" xr:uid="{00000000-0005-0000-0000-00000B000000}"/>
    <cellStyle name="xl28" xfId="1" xr:uid="{00000000-0005-0000-0000-000001000000}"/>
    <cellStyle name="xl29" xfId="3" xr:uid="{00000000-0005-0000-0000-000003000000}"/>
    <cellStyle name="xl30" xfId="12" xr:uid="{00000000-0005-0000-0000-00000C000000}"/>
    <cellStyle name="xl31" xfId="5" xr:uid="{00000000-0005-0000-0000-000005000000}"/>
    <cellStyle name="xl32" xfId="20" xr:uid="{00000000-0005-0000-0000-000014000000}"/>
    <cellStyle name="xl33" xfId="6" xr:uid="{00000000-0005-0000-0000-000006000000}"/>
    <cellStyle name="xl34" xfId="21" xr:uid="{00000000-0005-0000-0000-000015000000}"/>
    <cellStyle name="xl35" xfId="7" xr:uid="{00000000-0005-0000-0000-000007000000}"/>
    <cellStyle name="xl36" xfId="22" xr:uid="{00000000-0005-0000-0000-000016000000}"/>
    <cellStyle name="xl37" xfId="23" xr:uid="{00000000-0005-0000-0000-000017000000}"/>
    <cellStyle name="xl38" xfId="8" xr:uid="{00000000-0005-0000-0000-000008000000}"/>
    <cellStyle name="xl39" xfId="24" xr:uid="{00000000-0005-0000-0000-000018000000}"/>
    <cellStyle name="Обычный" xfId="0" builtinId="0"/>
    <cellStyle name="Обычный 10" xfId="47" xr:uid="{35AAFDF2-FC45-438A-AF99-A051D17C032F}"/>
    <cellStyle name="Обычный 11" xfId="48" xr:uid="{553993AE-1137-4608-A75A-308F19A8FF55}"/>
    <cellStyle name="Обычный 12" xfId="49" xr:uid="{3BBF6398-50C6-454A-A9D3-CEAEE064B1F0}"/>
    <cellStyle name="Обычный 13" xfId="50" xr:uid="{1DE6BDB2-FB83-4AD9-B3BE-8460B6C7835F}"/>
    <cellStyle name="Обычный 14" xfId="51" xr:uid="{9B702655-5108-4A55-920A-FB9A6AC8F35F}"/>
    <cellStyle name="Обычный 15" xfId="52" xr:uid="{C13D1599-CB0B-46C5-B133-6E85071A27B5}"/>
    <cellStyle name="Обычный 16" xfId="53" xr:uid="{1DDEEED4-BCE3-43AB-A49B-0226430684A6}"/>
    <cellStyle name="Обычный 17" xfId="54" xr:uid="{D2B01FC4-0B5E-4E08-8BCE-678FEE205259}"/>
    <cellStyle name="Обычный 18" xfId="55" xr:uid="{467BC14C-7700-43F7-97C5-64D2EFB7D978}"/>
    <cellStyle name="Обычный 19" xfId="56" xr:uid="{8D77C821-FCAF-43C1-A8E2-4D9B836A1326}"/>
    <cellStyle name="Обычный 2" xfId="39" xr:uid="{4106829C-0AF7-48D6-A135-50C5344A9DA9}"/>
    <cellStyle name="Обычный 20" xfId="36" xr:uid="{CFD30EFC-5395-474A-B7C5-11163B75AC7E}"/>
    <cellStyle name="Обычный 21" xfId="57" xr:uid="{8AC5D232-9263-450C-88C1-EB7C56651564}"/>
    <cellStyle name="Обычный 22" xfId="58" xr:uid="{FBA83C00-BFBE-452C-BFF7-A9EB370FAB15}"/>
    <cellStyle name="Обычный 23" xfId="59" xr:uid="{40D1DA22-E5FD-4FF0-8000-43B319C47794}"/>
    <cellStyle name="Обычный 24" xfId="37" xr:uid="{5C03BBBD-F7B6-4C8B-9A22-DF44E4310C99}"/>
    <cellStyle name="Обычный 25" xfId="60" xr:uid="{ADD648FC-ABA5-497E-A5AC-1F0E6CEC0EF5}"/>
    <cellStyle name="Обычный 26" xfId="61" xr:uid="{9564CF10-3C5B-4E89-BF0B-C285D92DA075}"/>
    <cellStyle name="Обычный 27" xfId="62" xr:uid="{CFD6D90E-ED73-4C43-8160-9A62B37A5A9A}"/>
    <cellStyle name="Обычный 28" xfId="63" xr:uid="{669754EB-B10B-45A3-82D6-69923991D35B}"/>
    <cellStyle name="Обычный 29" xfId="64" xr:uid="{7CE39CDD-2CE6-459B-A6DE-E681AB59ED2E}"/>
    <cellStyle name="Обычный 3" xfId="30" xr:uid="{74E6C303-A3A9-4714-90A1-7AC75E0B9B93}"/>
    <cellStyle name="Обычный 30" xfId="65" xr:uid="{F3BE2F12-1BFB-4761-8B75-ABD2C9B508BC}"/>
    <cellStyle name="Обычный 31" xfId="66" xr:uid="{32716F5A-ED28-4B68-AA21-A302781B87A7}"/>
    <cellStyle name="Обычный 32" xfId="67" xr:uid="{5A82ADB6-7B35-49F8-AD5C-3DEEF6BD43E7}"/>
    <cellStyle name="Обычный 33" xfId="68" xr:uid="{AFBE1775-4E38-47B0-8E15-DED0766CF252}"/>
    <cellStyle name="Обычный 34" xfId="69" xr:uid="{528BF68B-CE78-4C12-9537-4F0623BD4074}"/>
    <cellStyle name="Обычный 35" xfId="70" xr:uid="{781B762D-A84B-4E83-82BF-D8F6EC27A569}"/>
    <cellStyle name="Обычный 36" xfId="71" xr:uid="{4BF79D22-C917-4FAB-BFDA-897FE94B8879}"/>
    <cellStyle name="Обычный 37" xfId="72" xr:uid="{D037A818-13D4-4C3F-97A9-A6D8FA70062C}"/>
    <cellStyle name="Обычный 38" xfId="73" xr:uid="{AC729BF0-98C0-4195-8205-23E4F136436B}"/>
    <cellStyle name="Обычный 39" xfId="74" xr:uid="{36C33EEF-341C-48B4-83EE-9B3DBDBEE1A8}"/>
    <cellStyle name="Обычный 4" xfId="40" xr:uid="{8F4FC5B3-AA94-4B49-90BE-E7AE24DFD695}"/>
    <cellStyle name="Обычный 40" xfId="75" xr:uid="{6919C15B-9CA5-4351-A895-433F99A2F7F1}"/>
    <cellStyle name="Обычный 41" xfId="76" xr:uid="{6C4022D3-BE45-41CE-8F1C-72984032B712}"/>
    <cellStyle name="Обычный 42" xfId="77" xr:uid="{BF95A653-8843-4955-878F-89C6B9E860D3}"/>
    <cellStyle name="Обычный 43" xfId="78" xr:uid="{704553CD-4907-4895-94DB-64B63DFDCB6D}"/>
    <cellStyle name="Обычный 44" xfId="79" xr:uid="{B24CA59B-A5F0-4C80-822D-905B227095A4}"/>
    <cellStyle name="Обычный 45" xfId="80" xr:uid="{4BAB3E82-F4BB-4B83-B399-F01A08847F05}"/>
    <cellStyle name="Обычный 46" xfId="81" xr:uid="{FAD62DCC-BE41-46C0-9B5E-6C929D3D14A8}"/>
    <cellStyle name="Обычный 47" xfId="82" xr:uid="{8033996F-B1E5-440E-893C-DC59EB39D996}"/>
    <cellStyle name="Обычный 48" xfId="83" xr:uid="{22F9681A-D915-4EFC-ADA5-8C6C549B9D18}"/>
    <cellStyle name="Обычный 49" xfId="84" xr:uid="{4FF77491-863F-4E64-B5A7-40ACA3BF92C0}"/>
    <cellStyle name="Обычный 5" xfId="31" xr:uid="{F00C10B8-CFCE-40A3-8FAF-ABED7098825A}"/>
    <cellStyle name="Обычный 50" xfId="38" xr:uid="{BF877A74-9DB7-476B-BE8E-2D2C3F00ACEF}"/>
    <cellStyle name="Обычный 51" xfId="85" xr:uid="{8CC265E9-97E6-41E0-96C1-2C0BF210FD16}"/>
    <cellStyle name="Обычный 52" xfId="86" xr:uid="{583813A5-D62D-4F0C-BAD4-2CEE6B2D7153}"/>
    <cellStyle name="Обычный 53" xfId="87" xr:uid="{E0FF2654-286F-481C-B152-2938E725AEF9}"/>
    <cellStyle name="Обычный 54" xfId="88" xr:uid="{B7997859-B03A-46CD-88AE-59FBC036252A}"/>
    <cellStyle name="Обычный 55" xfId="89" xr:uid="{057AFF59-F38C-47AA-90A8-1773EB6828F1}"/>
    <cellStyle name="Обычный 56" xfId="90" xr:uid="{D12BFB4A-47AC-4CE8-8DCA-D7A90AAC3064}"/>
    <cellStyle name="Обычный 57" xfId="91" xr:uid="{04EAFD6A-6962-443C-AB3A-DC1189867323}"/>
    <cellStyle name="Обычный 58" xfId="92" xr:uid="{0F811BC7-2554-4E71-9465-5F438B83C3F7}"/>
    <cellStyle name="Обычный 59" xfId="93" xr:uid="{03CBF5BA-AC10-4C9E-9397-750BF061CD41}"/>
    <cellStyle name="Обычный 6" xfId="43" xr:uid="{97343C7B-F47B-443D-B997-8A8230703E85}"/>
    <cellStyle name="Обычный 60" xfId="94" xr:uid="{8CB5A9AB-B79C-4A1F-B055-A0610BD039B2}"/>
    <cellStyle name="Обычный 61" xfId="95" xr:uid="{52B57886-892C-4171-97E3-CB600FEEB14F}"/>
    <cellStyle name="Обычный 62" xfId="35" xr:uid="{CD77FA11-E853-4B2F-8C40-B688A30BEA7D}"/>
    <cellStyle name="Обычный 63" xfId="25" xr:uid="{C8374300-A89B-4E47-8A46-2246FB61A74E}"/>
    <cellStyle name="Обычный 64" xfId="26" xr:uid="{DF1E5EB9-37BB-4EF3-A851-0ACD0D7494D2}"/>
    <cellStyle name="Обычный 65" xfId="41" xr:uid="{D0894F2B-1120-47C2-ADA0-74FA0B8E29E4}"/>
    <cellStyle name="Обычный 66" xfId="96" xr:uid="{D0319282-481B-4CA8-93BD-51396A37ED0C}"/>
    <cellStyle name="Обычный 67" xfId="97" xr:uid="{D447BE72-B700-41DF-B24B-EEE8A00D6C3E}"/>
    <cellStyle name="Обычный 68" xfId="98" xr:uid="{F04CCAC9-B72E-4711-A663-6BAC234B6944}"/>
    <cellStyle name="Обычный 69" xfId="99" xr:uid="{94C13D96-F86F-43E2-9028-98FAFAB9F496}"/>
    <cellStyle name="Обычный 7" xfId="44" xr:uid="{84337DB8-8EF2-4D64-9803-CA3E54303213}"/>
    <cellStyle name="Обычный 70" xfId="100" xr:uid="{BF3CA157-F64E-451E-BA38-7AC21B769F3F}"/>
    <cellStyle name="Обычный 71" xfId="101" xr:uid="{7DA2DE01-0450-4777-979C-16E5A930B1A2}"/>
    <cellStyle name="Обычный 72" xfId="102" xr:uid="{C6899FBD-D9BF-4351-A078-130416E6FAFB}"/>
    <cellStyle name="Обычный 73" xfId="103" xr:uid="{F71918C6-4657-45B2-88F6-76F28A5AD639}"/>
    <cellStyle name="Обычный 74" xfId="104" xr:uid="{37CF3EEA-AF3C-4F7E-B2E9-4C0B92A674C0}"/>
    <cellStyle name="Обычный 75" xfId="105" xr:uid="{C5B9D42C-EA1C-4FF4-B6D0-4159EE4BA820}"/>
    <cellStyle name="Обычный 76" xfId="106" xr:uid="{6E1B4260-5EB4-46AB-BDC6-2488515C0DBD}"/>
    <cellStyle name="Обычный 8" xfId="45" xr:uid="{DEE3736F-188C-4615-8B55-1EEF758F46AC}"/>
    <cellStyle name="Обычный 9" xfId="46" xr:uid="{20C5A22B-992D-4A58-A603-3B3C51DD291B}"/>
    <cellStyle name="Финансовый 2" xfId="42" xr:uid="{0B6F705E-F169-47F7-A041-4A5C04248ACB}"/>
  </cellStyles>
  <dxfs count="0"/>
  <tableStyles count="0"/>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5"/>
  <sheetViews>
    <sheetView showGridLines="0" tabSelected="1" view="pageBreakPreview" zoomScale="90" zoomScaleNormal="90" zoomScaleSheetLayoutView="90" workbookViewId="0">
      <pane ySplit="9" topLeftCell="A279" activePane="bottomLeft" state="frozen"/>
      <selection pane="bottomLeft" activeCell="A287" sqref="A287:J287"/>
    </sheetView>
  </sheetViews>
  <sheetFormatPr defaultRowHeight="15" outlineLevelRow="6" x14ac:dyDescent="0.25"/>
  <cols>
    <col min="1" max="1" width="40" style="1" customWidth="1"/>
    <col min="2" max="2" width="9.28515625" style="1" customWidth="1"/>
    <col min="3" max="3" width="5.5703125" style="1" customWidth="1"/>
    <col min="4" max="4" width="5.7109375" style="1" customWidth="1"/>
    <col min="5" max="5" width="13.42578125" style="1" customWidth="1"/>
    <col min="6" max="6" width="7.7109375" style="1" customWidth="1"/>
    <col min="7" max="7" width="8.28515625" style="1" customWidth="1"/>
    <col min="8" max="9" width="14.28515625" style="1" customWidth="1"/>
    <col min="10" max="10" width="14.140625" style="1" customWidth="1"/>
    <col min="11" max="16384" width="9.140625" style="1"/>
  </cols>
  <sheetData>
    <row r="1" spans="1:10" ht="22.5" customHeight="1" x14ac:dyDescent="0.25">
      <c r="H1" s="51"/>
      <c r="I1" s="52"/>
      <c r="J1" s="52"/>
    </row>
    <row r="2" spans="1:10" ht="15.75" customHeight="1" x14ac:dyDescent="0.25">
      <c r="A2" s="53" t="s">
        <v>177</v>
      </c>
      <c r="B2" s="53"/>
      <c r="C2" s="53"/>
      <c r="D2" s="53"/>
      <c r="E2" s="53"/>
      <c r="F2" s="53"/>
      <c r="G2" s="53"/>
      <c r="H2" s="53"/>
      <c r="I2" s="53"/>
      <c r="J2" s="53"/>
    </row>
    <row r="3" spans="1:10" ht="15.75" customHeight="1" x14ac:dyDescent="0.25">
      <c r="A3" s="53" t="s">
        <v>195</v>
      </c>
      <c r="B3" s="53"/>
      <c r="C3" s="53"/>
      <c r="D3" s="53"/>
      <c r="E3" s="53"/>
      <c r="F3" s="53"/>
      <c r="G3" s="53"/>
      <c r="H3" s="53"/>
      <c r="I3" s="53"/>
      <c r="J3" s="53"/>
    </row>
    <row r="4" spans="1:10" ht="15.75" customHeight="1" x14ac:dyDescent="0.25">
      <c r="A4" s="53" t="s">
        <v>214</v>
      </c>
      <c r="B4" s="53"/>
      <c r="C4" s="53"/>
      <c r="D4" s="53"/>
      <c r="E4" s="53"/>
      <c r="F4" s="53"/>
      <c r="G4" s="53"/>
      <c r="H4" s="53"/>
      <c r="I4" s="53"/>
      <c r="J4" s="53"/>
    </row>
    <row r="5" spans="1:10" ht="15.75" customHeight="1" x14ac:dyDescent="0.25">
      <c r="A5" s="2"/>
      <c r="B5" s="2"/>
      <c r="C5" s="2"/>
      <c r="D5" s="2"/>
      <c r="E5" s="2"/>
      <c r="F5" s="2"/>
      <c r="G5" s="2"/>
      <c r="H5" s="2"/>
      <c r="I5" s="2"/>
      <c r="J5" s="2"/>
    </row>
    <row r="6" spans="1:10" ht="15.75" customHeight="1" x14ac:dyDescent="0.25">
      <c r="A6" s="53" t="s">
        <v>178</v>
      </c>
      <c r="B6" s="53"/>
      <c r="C6" s="53"/>
      <c r="D6" s="53"/>
      <c r="E6" s="53"/>
      <c r="F6" s="53"/>
      <c r="G6" s="53"/>
      <c r="H6" s="53"/>
      <c r="I6" s="53"/>
      <c r="J6" s="53"/>
    </row>
    <row r="7" spans="1:10" ht="15.75" customHeight="1" x14ac:dyDescent="0.25">
      <c r="A7" s="55" t="s">
        <v>217</v>
      </c>
      <c r="B7" s="55"/>
      <c r="C7" s="55"/>
      <c r="D7" s="55"/>
      <c r="E7" s="55"/>
      <c r="F7" s="55"/>
      <c r="G7" s="55"/>
      <c r="H7" s="55"/>
      <c r="I7" s="55"/>
      <c r="J7" s="55"/>
    </row>
    <row r="8" spans="1:10" ht="12" customHeight="1" x14ac:dyDescent="0.25">
      <c r="A8" s="54" t="s">
        <v>179</v>
      </c>
      <c r="B8" s="54"/>
      <c r="C8" s="54"/>
      <c r="D8" s="54"/>
      <c r="E8" s="54"/>
      <c r="F8" s="54"/>
      <c r="G8" s="54"/>
      <c r="H8" s="54"/>
      <c r="I8" s="54"/>
      <c r="J8" s="54"/>
    </row>
    <row r="9" spans="1:10" ht="41.25" customHeight="1" x14ac:dyDescent="0.25">
      <c r="A9" s="14" t="s">
        <v>0</v>
      </c>
      <c r="B9" s="14" t="s">
        <v>1</v>
      </c>
      <c r="C9" s="14" t="s">
        <v>2</v>
      </c>
      <c r="D9" s="14" t="s">
        <v>3</v>
      </c>
      <c r="E9" s="14" t="s">
        <v>4</v>
      </c>
      <c r="F9" s="14" t="s">
        <v>5</v>
      </c>
      <c r="G9" s="14" t="s">
        <v>6</v>
      </c>
      <c r="H9" s="14" t="s">
        <v>175</v>
      </c>
      <c r="I9" s="14" t="s">
        <v>176</v>
      </c>
      <c r="J9" s="14" t="s">
        <v>212</v>
      </c>
    </row>
    <row r="10" spans="1:10" ht="25.5" x14ac:dyDescent="0.25">
      <c r="A10" s="15" t="s">
        <v>7</v>
      </c>
      <c r="B10" s="16" t="s">
        <v>8</v>
      </c>
      <c r="C10" s="16" t="s">
        <v>9</v>
      </c>
      <c r="D10" s="16" t="s">
        <v>9</v>
      </c>
      <c r="E10" s="16" t="s">
        <v>10</v>
      </c>
      <c r="F10" s="16" t="s">
        <v>11</v>
      </c>
      <c r="G10" s="16"/>
      <c r="H10" s="17">
        <f>H11+H117+H125+H142+H152+H204+H224+H270+H276</f>
        <v>19138813.32</v>
      </c>
      <c r="I10" s="18">
        <f>I11+I117+I125+I142+I152+I204+I224+I270+I276</f>
        <v>14933062.92</v>
      </c>
      <c r="J10" s="18">
        <f>J11+J117+J125+J142+J152+J204+J224+J270+J276</f>
        <v>14555807.920000002</v>
      </c>
    </row>
    <row r="11" spans="1:10" outlineLevel="1" x14ac:dyDescent="0.25">
      <c r="A11" s="15" t="s">
        <v>12</v>
      </c>
      <c r="B11" s="16" t="s">
        <v>8</v>
      </c>
      <c r="C11" s="16" t="s">
        <v>13</v>
      </c>
      <c r="D11" s="16" t="s">
        <v>9</v>
      </c>
      <c r="E11" s="16" t="s">
        <v>10</v>
      </c>
      <c r="F11" s="16" t="s">
        <v>11</v>
      </c>
      <c r="G11" s="16"/>
      <c r="H11" s="17">
        <f>H12+H19+H26+H37+H42+H46</f>
        <v>8395861.5500000007</v>
      </c>
      <c r="I11" s="18">
        <f>I12+I19+I26+I37+I42+I46</f>
        <v>8383355</v>
      </c>
      <c r="J11" s="18">
        <f>J12+J19+J26+J37+J42+J46</f>
        <v>8383355</v>
      </c>
    </row>
    <row r="12" spans="1:10" ht="51" outlineLevel="2" x14ac:dyDescent="0.25">
      <c r="A12" s="15" t="s">
        <v>14</v>
      </c>
      <c r="B12" s="16" t="s">
        <v>8</v>
      </c>
      <c r="C12" s="16" t="s">
        <v>13</v>
      </c>
      <c r="D12" s="16" t="s">
        <v>15</v>
      </c>
      <c r="E12" s="16" t="s">
        <v>10</v>
      </c>
      <c r="F12" s="16" t="s">
        <v>11</v>
      </c>
      <c r="G12" s="16"/>
      <c r="H12" s="17">
        <f>H13</f>
        <v>852658</v>
      </c>
      <c r="I12" s="18">
        <f t="shared" ref="I12:J13" si="0">I13</f>
        <v>852658</v>
      </c>
      <c r="J12" s="18">
        <f t="shared" si="0"/>
        <v>852658</v>
      </c>
    </row>
    <row r="13" spans="1:10" ht="38.25" outlineLevel="3" x14ac:dyDescent="0.25">
      <c r="A13" s="15" t="s">
        <v>16</v>
      </c>
      <c r="B13" s="16" t="s">
        <v>8</v>
      </c>
      <c r="C13" s="16" t="s">
        <v>13</v>
      </c>
      <c r="D13" s="16" t="s">
        <v>15</v>
      </c>
      <c r="E13" s="16" t="s">
        <v>17</v>
      </c>
      <c r="F13" s="16" t="s">
        <v>11</v>
      </c>
      <c r="G13" s="16"/>
      <c r="H13" s="17">
        <f>H14</f>
        <v>852658</v>
      </c>
      <c r="I13" s="18">
        <f t="shared" si="0"/>
        <v>852658</v>
      </c>
      <c r="J13" s="18">
        <f t="shared" si="0"/>
        <v>852658</v>
      </c>
    </row>
    <row r="14" spans="1:10" ht="89.25" outlineLevel="4" x14ac:dyDescent="0.25">
      <c r="A14" s="15" t="s">
        <v>18</v>
      </c>
      <c r="B14" s="16" t="s">
        <v>8</v>
      </c>
      <c r="C14" s="16" t="s">
        <v>13</v>
      </c>
      <c r="D14" s="16" t="s">
        <v>15</v>
      </c>
      <c r="E14" s="16" t="s">
        <v>17</v>
      </c>
      <c r="F14" s="16" t="s">
        <v>19</v>
      </c>
      <c r="G14" s="16"/>
      <c r="H14" s="17">
        <f>H15+H17</f>
        <v>852658</v>
      </c>
      <c r="I14" s="18">
        <f t="shared" ref="I14:J14" si="1">I15+I17</f>
        <v>852658</v>
      </c>
      <c r="J14" s="18">
        <f t="shared" si="1"/>
        <v>852658</v>
      </c>
    </row>
    <row r="15" spans="1:10" ht="38.25" outlineLevel="5" x14ac:dyDescent="0.25">
      <c r="A15" s="15" t="s">
        <v>20</v>
      </c>
      <c r="B15" s="16" t="s">
        <v>8</v>
      </c>
      <c r="C15" s="16" t="s">
        <v>13</v>
      </c>
      <c r="D15" s="16" t="s">
        <v>15</v>
      </c>
      <c r="E15" s="16" t="s">
        <v>17</v>
      </c>
      <c r="F15" s="16" t="s">
        <v>21</v>
      </c>
      <c r="G15" s="16"/>
      <c r="H15" s="17">
        <f>H16</f>
        <v>654883</v>
      </c>
      <c r="I15" s="18">
        <f t="shared" ref="I15:J15" si="2">I16</f>
        <v>654883</v>
      </c>
      <c r="J15" s="18">
        <f t="shared" si="2"/>
        <v>654883</v>
      </c>
    </row>
    <row r="16" spans="1:10" outlineLevel="6" x14ac:dyDescent="0.25">
      <c r="A16" s="15" t="s">
        <v>22</v>
      </c>
      <c r="B16" s="16" t="s">
        <v>8</v>
      </c>
      <c r="C16" s="16" t="s">
        <v>13</v>
      </c>
      <c r="D16" s="16" t="s">
        <v>15</v>
      </c>
      <c r="E16" s="16" t="s">
        <v>17</v>
      </c>
      <c r="F16" s="16" t="s">
        <v>21</v>
      </c>
      <c r="G16" s="16" t="s">
        <v>23</v>
      </c>
      <c r="H16" s="17">
        <v>654883</v>
      </c>
      <c r="I16" s="18">
        <v>654883</v>
      </c>
      <c r="J16" s="18">
        <v>654883</v>
      </c>
    </row>
    <row r="17" spans="1:10" ht="63.75" outlineLevel="5" x14ac:dyDescent="0.25">
      <c r="A17" s="15" t="s">
        <v>24</v>
      </c>
      <c r="B17" s="16" t="s">
        <v>8</v>
      </c>
      <c r="C17" s="16" t="s">
        <v>13</v>
      </c>
      <c r="D17" s="16" t="s">
        <v>15</v>
      </c>
      <c r="E17" s="16" t="s">
        <v>17</v>
      </c>
      <c r="F17" s="16" t="s">
        <v>25</v>
      </c>
      <c r="G17" s="16"/>
      <c r="H17" s="17">
        <f>H18</f>
        <v>197775</v>
      </c>
      <c r="I17" s="18">
        <f t="shared" ref="I17:J17" si="3">I18</f>
        <v>197775</v>
      </c>
      <c r="J17" s="18">
        <f t="shared" si="3"/>
        <v>197775</v>
      </c>
    </row>
    <row r="18" spans="1:10" ht="25.5" outlineLevel="6" x14ac:dyDescent="0.25">
      <c r="A18" s="15" t="s">
        <v>26</v>
      </c>
      <c r="B18" s="16" t="s">
        <v>8</v>
      </c>
      <c r="C18" s="16" t="s">
        <v>13</v>
      </c>
      <c r="D18" s="16" t="s">
        <v>15</v>
      </c>
      <c r="E18" s="16" t="s">
        <v>17</v>
      </c>
      <c r="F18" s="16" t="s">
        <v>25</v>
      </c>
      <c r="G18" s="16" t="s">
        <v>27</v>
      </c>
      <c r="H18" s="17">
        <v>197775</v>
      </c>
      <c r="I18" s="18">
        <v>197775</v>
      </c>
      <c r="J18" s="18">
        <v>197775</v>
      </c>
    </row>
    <row r="19" spans="1:10" ht="63.75" outlineLevel="2" x14ac:dyDescent="0.25">
      <c r="A19" s="15" t="s">
        <v>28</v>
      </c>
      <c r="B19" s="16" t="s">
        <v>8</v>
      </c>
      <c r="C19" s="16" t="s">
        <v>13</v>
      </c>
      <c r="D19" s="16" t="s">
        <v>29</v>
      </c>
      <c r="E19" s="16" t="s">
        <v>10</v>
      </c>
      <c r="F19" s="16" t="s">
        <v>11</v>
      </c>
      <c r="G19" s="16"/>
      <c r="H19" s="17">
        <f>H20</f>
        <v>496742</v>
      </c>
      <c r="I19" s="18">
        <f t="shared" ref="I19:J20" si="4">I20</f>
        <v>496742</v>
      </c>
      <c r="J19" s="18">
        <f t="shared" si="4"/>
        <v>496742</v>
      </c>
    </row>
    <row r="20" spans="1:10" ht="38.25" outlineLevel="3" x14ac:dyDescent="0.25">
      <c r="A20" s="15" t="s">
        <v>30</v>
      </c>
      <c r="B20" s="16" t="s">
        <v>8</v>
      </c>
      <c r="C20" s="16" t="s">
        <v>13</v>
      </c>
      <c r="D20" s="16" t="s">
        <v>29</v>
      </c>
      <c r="E20" s="16" t="s">
        <v>31</v>
      </c>
      <c r="F20" s="16" t="s">
        <v>11</v>
      </c>
      <c r="G20" s="16"/>
      <c r="H20" s="17">
        <f>H21</f>
        <v>496742</v>
      </c>
      <c r="I20" s="18">
        <f t="shared" si="4"/>
        <v>496742</v>
      </c>
      <c r="J20" s="18">
        <f t="shared" si="4"/>
        <v>496742</v>
      </c>
    </row>
    <row r="21" spans="1:10" ht="89.25" outlineLevel="4" x14ac:dyDescent="0.25">
      <c r="A21" s="15" t="s">
        <v>18</v>
      </c>
      <c r="B21" s="16" t="s">
        <v>8</v>
      </c>
      <c r="C21" s="16" t="s">
        <v>13</v>
      </c>
      <c r="D21" s="16" t="s">
        <v>29</v>
      </c>
      <c r="E21" s="16" t="s">
        <v>31</v>
      </c>
      <c r="F21" s="16" t="s">
        <v>19</v>
      </c>
      <c r="G21" s="16"/>
      <c r="H21" s="17">
        <f>H22+H24</f>
        <v>496742</v>
      </c>
      <c r="I21" s="18">
        <f t="shared" ref="I21:J21" si="5">I22+I24</f>
        <v>496742</v>
      </c>
      <c r="J21" s="18">
        <f t="shared" si="5"/>
        <v>496742</v>
      </c>
    </row>
    <row r="22" spans="1:10" ht="38.25" outlineLevel="5" x14ac:dyDescent="0.25">
      <c r="A22" s="15" t="s">
        <v>20</v>
      </c>
      <c r="B22" s="16" t="s">
        <v>8</v>
      </c>
      <c r="C22" s="16" t="s">
        <v>13</v>
      </c>
      <c r="D22" s="16" t="s">
        <v>29</v>
      </c>
      <c r="E22" s="16" t="s">
        <v>31</v>
      </c>
      <c r="F22" s="16" t="s">
        <v>21</v>
      </c>
      <c r="G22" s="16"/>
      <c r="H22" s="17">
        <f>H23</f>
        <v>381522</v>
      </c>
      <c r="I22" s="18">
        <f t="shared" ref="I22:J22" si="6">I23</f>
        <v>381522</v>
      </c>
      <c r="J22" s="18">
        <f t="shared" si="6"/>
        <v>381522</v>
      </c>
    </row>
    <row r="23" spans="1:10" outlineLevel="6" x14ac:dyDescent="0.25">
      <c r="A23" s="15" t="s">
        <v>22</v>
      </c>
      <c r="B23" s="16" t="s">
        <v>8</v>
      </c>
      <c r="C23" s="16" t="s">
        <v>13</v>
      </c>
      <c r="D23" s="16" t="s">
        <v>29</v>
      </c>
      <c r="E23" s="16" t="s">
        <v>31</v>
      </c>
      <c r="F23" s="16" t="s">
        <v>21</v>
      </c>
      <c r="G23" s="16" t="s">
        <v>23</v>
      </c>
      <c r="H23" s="17">
        <v>381522</v>
      </c>
      <c r="I23" s="18">
        <v>381522</v>
      </c>
      <c r="J23" s="18">
        <v>381522</v>
      </c>
    </row>
    <row r="24" spans="1:10" ht="63.75" outlineLevel="5" x14ac:dyDescent="0.25">
      <c r="A24" s="15" t="s">
        <v>24</v>
      </c>
      <c r="B24" s="16" t="s">
        <v>8</v>
      </c>
      <c r="C24" s="16" t="s">
        <v>13</v>
      </c>
      <c r="D24" s="16" t="s">
        <v>29</v>
      </c>
      <c r="E24" s="16" t="s">
        <v>31</v>
      </c>
      <c r="F24" s="16" t="s">
        <v>25</v>
      </c>
      <c r="G24" s="16"/>
      <c r="H24" s="17">
        <f>H25</f>
        <v>115220</v>
      </c>
      <c r="I24" s="18">
        <f t="shared" ref="I24:J24" si="7">I25</f>
        <v>115220</v>
      </c>
      <c r="J24" s="18">
        <f t="shared" si="7"/>
        <v>115220</v>
      </c>
    </row>
    <row r="25" spans="1:10" ht="25.5" outlineLevel="6" x14ac:dyDescent="0.25">
      <c r="A25" s="15" t="s">
        <v>26</v>
      </c>
      <c r="B25" s="16" t="s">
        <v>8</v>
      </c>
      <c r="C25" s="16" t="s">
        <v>13</v>
      </c>
      <c r="D25" s="16" t="s">
        <v>29</v>
      </c>
      <c r="E25" s="16" t="s">
        <v>31</v>
      </c>
      <c r="F25" s="16" t="s">
        <v>25</v>
      </c>
      <c r="G25" s="16" t="s">
        <v>27</v>
      </c>
      <c r="H25" s="17">
        <v>115220</v>
      </c>
      <c r="I25" s="18">
        <v>115220</v>
      </c>
      <c r="J25" s="18">
        <v>115220</v>
      </c>
    </row>
    <row r="26" spans="1:10" ht="76.5" outlineLevel="2" x14ac:dyDescent="0.25">
      <c r="A26" s="15" t="s">
        <v>32</v>
      </c>
      <c r="B26" s="16" t="s">
        <v>8</v>
      </c>
      <c r="C26" s="16" t="s">
        <v>13</v>
      </c>
      <c r="D26" s="16" t="s">
        <v>33</v>
      </c>
      <c r="E26" s="16" t="s">
        <v>10</v>
      </c>
      <c r="F26" s="16" t="s">
        <v>11</v>
      </c>
      <c r="G26" s="16"/>
      <c r="H26" s="17">
        <f>H27</f>
        <v>3580520</v>
      </c>
      <c r="I26" s="18">
        <f t="shared" ref="I26:J26" si="8">I27</f>
        <v>3580520</v>
      </c>
      <c r="J26" s="18">
        <f t="shared" si="8"/>
        <v>3580520</v>
      </c>
    </row>
    <row r="27" spans="1:10" ht="38.25" outlineLevel="3" x14ac:dyDescent="0.25">
      <c r="A27" s="15" t="s">
        <v>34</v>
      </c>
      <c r="B27" s="16" t="s">
        <v>8</v>
      </c>
      <c r="C27" s="16" t="s">
        <v>13</v>
      </c>
      <c r="D27" s="16" t="s">
        <v>33</v>
      </c>
      <c r="E27" s="16" t="s">
        <v>35</v>
      </c>
      <c r="F27" s="16" t="s">
        <v>11</v>
      </c>
      <c r="G27" s="16"/>
      <c r="H27" s="17">
        <f>H28+H33</f>
        <v>3580520</v>
      </c>
      <c r="I27" s="18">
        <f t="shared" ref="I27:J27" si="9">I28+I33</f>
        <v>3580520</v>
      </c>
      <c r="J27" s="18">
        <f t="shared" si="9"/>
        <v>3580520</v>
      </c>
    </row>
    <row r="28" spans="1:10" ht="89.25" outlineLevel="4" x14ac:dyDescent="0.25">
      <c r="A28" s="15" t="s">
        <v>18</v>
      </c>
      <c r="B28" s="16" t="s">
        <v>8</v>
      </c>
      <c r="C28" s="16" t="s">
        <v>13</v>
      </c>
      <c r="D28" s="16" t="s">
        <v>33</v>
      </c>
      <c r="E28" s="16" t="s">
        <v>35</v>
      </c>
      <c r="F28" s="16" t="s">
        <v>19</v>
      </c>
      <c r="G28" s="16"/>
      <c r="H28" s="17">
        <f>H29+H31</f>
        <v>3386520</v>
      </c>
      <c r="I28" s="18">
        <f t="shared" ref="I28:J28" si="10">I29+I31</f>
        <v>3386520</v>
      </c>
      <c r="J28" s="18">
        <f t="shared" si="10"/>
        <v>3386520</v>
      </c>
    </row>
    <row r="29" spans="1:10" ht="38.25" outlineLevel="5" x14ac:dyDescent="0.25">
      <c r="A29" s="15" t="s">
        <v>20</v>
      </c>
      <c r="B29" s="16" t="s">
        <v>8</v>
      </c>
      <c r="C29" s="16" t="s">
        <v>13</v>
      </c>
      <c r="D29" s="16" t="s">
        <v>33</v>
      </c>
      <c r="E29" s="16" t="s">
        <v>35</v>
      </c>
      <c r="F29" s="16" t="s">
        <v>21</v>
      </c>
      <c r="G29" s="16"/>
      <c r="H29" s="17">
        <f>H30</f>
        <v>2601014</v>
      </c>
      <c r="I29" s="18">
        <f t="shared" ref="I29:J29" si="11">I30</f>
        <v>2601014</v>
      </c>
      <c r="J29" s="18">
        <f t="shared" si="11"/>
        <v>2601014</v>
      </c>
    </row>
    <row r="30" spans="1:10" outlineLevel="6" x14ac:dyDescent="0.25">
      <c r="A30" s="15" t="s">
        <v>22</v>
      </c>
      <c r="B30" s="16" t="s">
        <v>8</v>
      </c>
      <c r="C30" s="16" t="s">
        <v>13</v>
      </c>
      <c r="D30" s="16" t="s">
        <v>33</v>
      </c>
      <c r="E30" s="16" t="s">
        <v>35</v>
      </c>
      <c r="F30" s="16" t="s">
        <v>21</v>
      </c>
      <c r="G30" s="16" t="s">
        <v>23</v>
      </c>
      <c r="H30" s="17">
        <v>2601014</v>
      </c>
      <c r="I30" s="18">
        <v>2601014</v>
      </c>
      <c r="J30" s="18">
        <v>2601014</v>
      </c>
    </row>
    <row r="31" spans="1:10" ht="63.75" outlineLevel="5" x14ac:dyDescent="0.25">
      <c r="A31" s="15" t="s">
        <v>24</v>
      </c>
      <c r="B31" s="16" t="s">
        <v>8</v>
      </c>
      <c r="C31" s="16" t="s">
        <v>13</v>
      </c>
      <c r="D31" s="16" t="s">
        <v>33</v>
      </c>
      <c r="E31" s="16" t="s">
        <v>35</v>
      </c>
      <c r="F31" s="16" t="s">
        <v>25</v>
      </c>
      <c r="G31" s="16"/>
      <c r="H31" s="17">
        <f>H32</f>
        <v>785506</v>
      </c>
      <c r="I31" s="18">
        <f t="shared" ref="I31:J31" si="12">I32</f>
        <v>785506</v>
      </c>
      <c r="J31" s="18">
        <f t="shared" si="12"/>
        <v>785506</v>
      </c>
    </row>
    <row r="32" spans="1:10" ht="25.5" outlineLevel="6" x14ac:dyDescent="0.25">
      <c r="A32" s="15" t="s">
        <v>26</v>
      </c>
      <c r="B32" s="16" t="s">
        <v>8</v>
      </c>
      <c r="C32" s="16" t="s">
        <v>13</v>
      </c>
      <c r="D32" s="16" t="s">
        <v>33</v>
      </c>
      <c r="E32" s="16" t="s">
        <v>35</v>
      </c>
      <c r="F32" s="16" t="s">
        <v>25</v>
      </c>
      <c r="G32" s="16" t="s">
        <v>27</v>
      </c>
      <c r="H32" s="17">
        <v>785506</v>
      </c>
      <c r="I32" s="18">
        <v>785506</v>
      </c>
      <c r="J32" s="18">
        <v>785506</v>
      </c>
    </row>
    <row r="33" spans="1:10" ht="38.25" outlineLevel="4" x14ac:dyDescent="0.25">
      <c r="A33" s="15" t="s">
        <v>36</v>
      </c>
      <c r="B33" s="16" t="s">
        <v>8</v>
      </c>
      <c r="C33" s="16" t="s">
        <v>13</v>
      </c>
      <c r="D33" s="16" t="s">
        <v>33</v>
      </c>
      <c r="E33" s="16" t="s">
        <v>35</v>
      </c>
      <c r="F33" s="16" t="s">
        <v>37</v>
      </c>
      <c r="G33" s="16"/>
      <c r="H33" s="17">
        <f>H34</f>
        <v>194000</v>
      </c>
      <c r="I33" s="18">
        <f t="shared" ref="I33:J33" si="13">I34</f>
        <v>194000</v>
      </c>
      <c r="J33" s="18">
        <f t="shared" si="13"/>
        <v>194000</v>
      </c>
    </row>
    <row r="34" spans="1:10" ht="31.5" customHeight="1" outlineLevel="5" x14ac:dyDescent="0.25">
      <c r="A34" s="15" t="s">
        <v>222</v>
      </c>
      <c r="B34" s="16" t="s">
        <v>8</v>
      </c>
      <c r="C34" s="16" t="s">
        <v>13</v>
      </c>
      <c r="D34" s="16" t="s">
        <v>33</v>
      </c>
      <c r="E34" s="16" t="s">
        <v>35</v>
      </c>
      <c r="F34" s="16" t="s">
        <v>38</v>
      </c>
      <c r="G34" s="16"/>
      <c r="H34" s="17">
        <f>H35+H36</f>
        <v>194000</v>
      </c>
      <c r="I34" s="18">
        <f t="shared" ref="I34:J34" si="14">I35+I36</f>
        <v>194000</v>
      </c>
      <c r="J34" s="18">
        <f t="shared" si="14"/>
        <v>194000</v>
      </c>
    </row>
    <row r="35" spans="1:10" outlineLevel="6" x14ac:dyDescent="0.25">
      <c r="A35" s="15" t="s">
        <v>39</v>
      </c>
      <c r="B35" s="16" t="s">
        <v>8</v>
      </c>
      <c r="C35" s="16" t="s">
        <v>13</v>
      </c>
      <c r="D35" s="16" t="s">
        <v>33</v>
      </c>
      <c r="E35" s="16" t="s">
        <v>35</v>
      </c>
      <c r="F35" s="16" t="s">
        <v>38</v>
      </c>
      <c r="G35" s="16" t="s">
        <v>40</v>
      </c>
      <c r="H35" s="17">
        <v>94000</v>
      </c>
      <c r="I35" s="18">
        <v>94000</v>
      </c>
      <c r="J35" s="18">
        <v>94000</v>
      </c>
    </row>
    <row r="36" spans="1:10" outlineLevel="6" x14ac:dyDescent="0.25">
      <c r="A36" s="15" t="s">
        <v>223</v>
      </c>
      <c r="B36" s="16" t="s">
        <v>8</v>
      </c>
      <c r="C36" s="16" t="s">
        <v>13</v>
      </c>
      <c r="D36" s="16" t="s">
        <v>33</v>
      </c>
      <c r="E36" s="16" t="s">
        <v>35</v>
      </c>
      <c r="F36" s="16" t="s">
        <v>38</v>
      </c>
      <c r="G36" s="16" t="s">
        <v>42</v>
      </c>
      <c r="H36" s="17">
        <v>100000</v>
      </c>
      <c r="I36" s="18">
        <v>100000</v>
      </c>
      <c r="J36" s="18">
        <v>100000</v>
      </c>
    </row>
    <row r="37" spans="1:10" ht="51" outlineLevel="2" x14ac:dyDescent="0.25">
      <c r="A37" s="15" t="s">
        <v>43</v>
      </c>
      <c r="B37" s="16" t="s">
        <v>8</v>
      </c>
      <c r="C37" s="16" t="s">
        <v>13</v>
      </c>
      <c r="D37" s="16" t="s">
        <v>44</v>
      </c>
      <c r="E37" s="16" t="s">
        <v>10</v>
      </c>
      <c r="F37" s="16" t="s">
        <v>11</v>
      </c>
      <c r="G37" s="16"/>
      <c r="H37" s="17">
        <f>H38</f>
        <v>228435</v>
      </c>
      <c r="I37" s="18">
        <f t="shared" ref="I37:J40" si="15">I38</f>
        <v>228435</v>
      </c>
      <c r="J37" s="18">
        <f t="shared" si="15"/>
        <v>228435</v>
      </c>
    </row>
    <row r="38" spans="1:10" ht="63.75" outlineLevel="3" x14ac:dyDescent="0.25">
      <c r="A38" s="15" t="s">
        <v>45</v>
      </c>
      <c r="B38" s="16" t="s">
        <v>8</v>
      </c>
      <c r="C38" s="16" t="s">
        <v>13</v>
      </c>
      <c r="D38" s="16" t="s">
        <v>44</v>
      </c>
      <c r="E38" s="16" t="s">
        <v>46</v>
      </c>
      <c r="F38" s="16" t="s">
        <v>11</v>
      </c>
      <c r="G38" s="16"/>
      <c r="H38" s="17">
        <f>H39</f>
        <v>228435</v>
      </c>
      <c r="I38" s="18">
        <f t="shared" si="15"/>
        <v>228435</v>
      </c>
      <c r="J38" s="18">
        <f t="shared" si="15"/>
        <v>228435</v>
      </c>
    </row>
    <row r="39" spans="1:10" outlineLevel="4" x14ac:dyDescent="0.25">
      <c r="A39" s="15" t="s">
        <v>47</v>
      </c>
      <c r="B39" s="16" t="s">
        <v>8</v>
      </c>
      <c r="C39" s="16" t="s">
        <v>13</v>
      </c>
      <c r="D39" s="16" t="s">
        <v>44</v>
      </c>
      <c r="E39" s="16" t="s">
        <v>46</v>
      </c>
      <c r="F39" s="16" t="s">
        <v>48</v>
      </c>
      <c r="G39" s="16"/>
      <c r="H39" s="17">
        <f>H40</f>
        <v>228435</v>
      </c>
      <c r="I39" s="18">
        <f t="shared" si="15"/>
        <v>228435</v>
      </c>
      <c r="J39" s="18">
        <f t="shared" si="15"/>
        <v>228435</v>
      </c>
    </row>
    <row r="40" spans="1:10" ht="25.5" outlineLevel="5" x14ac:dyDescent="0.25">
      <c r="A40" s="15" t="s">
        <v>49</v>
      </c>
      <c r="B40" s="16" t="s">
        <v>8</v>
      </c>
      <c r="C40" s="16" t="s">
        <v>13</v>
      </c>
      <c r="D40" s="16" t="s">
        <v>44</v>
      </c>
      <c r="E40" s="16" t="s">
        <v>46</v>
      </c>
      <c r="F40" s="16" t="s">
        <v>50</v>
      </c>
      <c r="G40" s="16"/>
      <c r="H40" s="17">
        <f>H41</f>
        <v>228435</v>
      </c>
      <c r="I40" s="18">
        <f t="shared" si="15"/>
        <v>228435</v>
      </c>
      <c r="J40" s="18">
        <f t="shared" si="15"/>
        <v>228435</v>
      </c>
    </row>
    <row r="41" spans="1:10" ht="38.25" outlineLevel="6" x14ac:dyDescent="0.25">
      <c r="A41" s="15" t="s">
        <v>51</v>
      </c>
      <c r="B41" s="16" t="s">
        <v>8</v>
      </c>
      <c r="C41" s="16" t="s">
        <v>13</v>
      </c>
      <c r="D41" s="16" t="s">
        <v>44</v>
      </c>
      <c r="E41" s="16" t="s">
        <v>46</v>
      </c>
      <c r="F41" s="16" t="s">
        <v>50</v>
      </c>
      <c r="G41" s="16" t="s">
        <v>52</v>
      </c>
      <c r="H41" s="17">
        <v>228435</v>
      </c>
      <c r="I41" s="18">
        <v>228435</v>
      </c>
      <c r="J41" s="18">
        <v>228435</v>
      </c>
    </row>
    <row r="42" spans="1:10" outlineLevel="2" x14ac:dyDescent="0.25">
      <c r="A42" s="15" t="s">
        <v>53</v>
      </c>
      <c r="B42" s="16" t="s">
        <v>8</v>
      </c>
      <c r="C42" s="16" t="s">
        <v>13</v>
      </c>
      <c r="D42" s="16" t="s">
        <v>54</v>
      </c>
      <c r="E42" s="16" t="s">
        <v>10</v>
      </c>
      <c r="F42" s="16" t="s">
        <v>11</v>
      </c>
      <c r="G42" s="16"/>
      <c r="H42" s="17">
        <v>50000</v>
      </c>
      <c r="I42" s="18">
        <v>50000</v>
      </c>
      <c r="J42" s="18">
        <v>50000</v>
      </c>
    </row>
    <row r="43" spans="1:10" ht="38.25" outlineLevel="3" x14ac:dyDescent="0.25">
      <c r="A43" s="15" t="s">
        <v>55</v>
      </c>
      <c r="B43" s="16" t="s">
        <v>8</v>
      </c>
      <c r="C43" s="16" t="s">
        <v>13</v>
      </c>
      <c r="D43" s="16" t="s">
        <v>54</v>
      </c>
      <c r="E43" s="16" t="s">
        <v>56</v>
      </c>
      <c r="F43" s="16" t="s">
        <v>11</v>
      </c>
      <c r="G43" s="16"/>
      <c r="H43" s="17">
        <v>50000</v>
      </c>
      <c r="I43" s="18">
        <v>50000</v>
      </c>
      <c r="J43" s="18">
        <v>50000</v>
      </c>
    </row>
    <row r="44" spans="1:10" outlineLevel="4" x14ac:dyDescent="0.25">
      <c r="A44" s="15" t="s">
        <v>57</v>
      </c>
      <c r="B44" s="16" t="s">
        <v>8</v>
      </c>
      <c r="C44" s="16" t="s">
        <v>13</v>
      </c>
      <c r="D44" s="16" t="s">
        <v>54</v>
      </c>
      <c r="E44" s="16" t="s">
        <v>56</v>
      </c>
      <c r="F44" s="16" t="s">
        <v>58</v>
      </c>
      <c r="G44" s="16"/>
      <c r="H44" s="17">
        <v>50000</v>
      </c>
      <c r="I44" s="18">
        <v>50000</v>
      </c>
      <c r="J44" s="18">
        <v>50000</v>
      </c>
    </row>
    <row r="45" spans="1:10" outlineLevel="5" x14ac:dyDescent="0.25">
      <c r="A45" s="15" t="s">
        <v>59</v>
      </c>
      <c r="B45" s="16" t="s">
        <v>8</v>
      </c>
      <c r="C45" s="16" t="s">
        <v>13</v>
      </c>
      <c r="D45" s="16" t="s">
        <v>54</v>
      </c>
      <c r="E45" s="16" t="s">
        <v>56</v>
      </c>
      <c r="F45" s="16" t="s">
        <v>60</v>
      </c>
      <c r="G45" s="16"/>
      <c r="H45" s="17">
        <v>50000</v>
      </c>
      <c r="I45" s="18">
        <v>50000</v>
      </c>
      <c r="J45" s="18">
        <v>50000</v>
      </c>
    </row>
    <row r="46" spans="1:10" ht="25.5" outlineLevel="3" x14ac:dyDescent="0.25">
      <c r="A46" s="15" t="s">
        <v>61</v>
      </c>
      <c r="B46" s="16" t="s">
        <v>8</v>
      </c>
      <c r="C46" s="16" t="s">
        <v>13</v>
      </c>
      <c r="D46" s="16" t="s">
        <v>62</v>
      </c>
      <c r="E46" s="16" t="s">
        <v>10</v>
      </c>
      <c r="F46" s="16" t="s">
        <v>11</v>
      </c>
      <c r="G46" s="16"/>
      <c r="H46" s="18">
        <f>H47+H51+H58+H76+H80+H84+H89+H93+H97+H101+H105+H109+H113</f>
        <v>3187506.5500000007</v>
      </c>
      <c r="I46" s="18">
        <f t="shared" ref="I46:J46" si="16">I47+I51+I58+I76+I80+I84+I89+I93+I97+I101+I105+I109+I113</f>
        <v>3175000</v>
      </c>
      <c r="J46" s="18">
        <f t="shared" si="16"/>
        <v>3175000</v>
      </c>
    </row>
    <row r="47" spans="1:10" ht="38.25" outlineLevel="4" x14ac:dyDescent="0.25">
      <c r="A47" s="15" t="s">
        <v>63</v>
      </c>
      <c r="B47" s="16" t="s">
        <v>8</v>
      </c>
      <c r="C47" s="16" t="s">
        <v>13</v>
      </c>
      <c r="D47" s="16" t="s">
        <v>62</v>
      </c>
      <c r="E47" s="16" t="s">
        <v>64</v>
      </c>
      <c r="F47" s="16" t="s">
        <v>11</v>
      </c>
      <c r="G47" s="16"/>
      <c r="H47" s="17">
        <f>H48</f>
        <v>75000</v>
      </c>
      <c r="I47" s="18">
        <f t="shared" ref="I47:J49" si="17">I48</f>
        <v>75000</v>
      </c>
      <c r="J47" s="18">
        <f t="shared" si="17"/>
        <v>75000</v>
      </c>
    </row>
    <row r="48" spans="1:10" ht="38.25" outlineLevel="5" x14ac:dyDescent="0.25">
      <c r="A48" s="15" t="s">
        <v>36</v>
      </c>
      <c r="B48" s="16" t="s">
        <v>8</v>
      </c>
      <c r="C48" s="16" t="s">
        <v>13</v>
      </c>
      <c r="D48" s="16" t="s">
        <v>62</v>
      </c>
      <c r="E48" s="16" t="s">
        <v>64</v>
      </c>
      <c r="F48" s="16" t="s">
        <v>37</v>
      </c>
      <c r="G48" s="16"/>
      <c r="H48" s="17">
        <f>H49</f>
        <v>75000</v>
      </c>
      <c r="I48" s="18">
        <f t="shared" si="17"/>
        <v>75000</v>
      </c>
      <c r="J48" s="18">
        <f t="shared" si="17"/>
        <v>75000</v>
      </c>
    </row>
    <row r="49" spans="1:10" ht="27.75" customHeight="1" outlineLevel="6" x14ac:dyDescent="0.25">
      <c r="A49" s="15" t="s">
        <v>222</v>
      </c>
      <c r="B49" s="16" t="s">
        <v>8</v>
      </c>
      <c r="C49" s="16" t="s">
        <v>13</v>
      </c>
      <c r="D49" s="16" t="s">
        <v>62</v>
      </c>
      <c r="E49" s="16" t="s">
        <v>64</v>
      </c>
      <c r="F49" s="16" t="s">
        <v>38</v>
      </c>
      <c r="G49" s="16"/>
      <c r="H49" s="17">
        <f>H50</f>
        <v>75000</v>
      </c>
      <c r="I49" s="18">
        <f t="shared" si="17"/>
        <v>75000</v>
      </c>
      <c r="J49" s="18">
        <f t="shared" si="17"/>
        <v>75000</v>
      </c>
    </row>
    <row r="50" spans="1:10" ht="25.5" outlineLevel="6" x14ac:dyDescent="0.25">
      <c r="A50" s="15" t="s">
        <v>65</v>
      </c>
      <c r="B50" s="16" t="s">
        <v>8</v>
      </c>
      <c r="C50" s="16" t="s">
        <v>13</v>
      </c>
      <c r="D50" s="16" t="s">
        <v>62</v>
      </c>
      <c r="E50" s="16" t="s">
        <v>64</v>
      </c>
      <c r="F50" s="16" t="s">
        <v>38</v>
      </c>
      <c r="G50" s="16" t="s">
        <v>66</v>
      </c>
      <c r="H50" s="17">
        <v>75000</v>
      </c>
      <c r="I50" s="18">
        <v>75000</v>
      </c>
      <c r="J50" s="18">
        <v>75000</v>
      </c>
    </row>
    <row r="51" spans="1:10" ht="51" outlineLevel="6" x14ac:dyDescent="0.25">
      <c r="A51" s="15" t="s">
        <v>67</v>
      </c>
      <c r="B51" s="16" t="s">
        <v>8</v>
      </c>
      <c r="C51" s="16" t="s">
        <v>13</v>
      </c>
      <c r="D51" s="16" t="s">
        <v>62</v>
      </c>
      <c r="E51" s="16" t="s">
        <v>68</v>
      </c>
      <c r="F51" s="16" t="s">
        <v>11</v>
      </c>
      <c r="G51" s="16"/>
      <c r="H51" s="17">
        <f>H52</f>
        <v>550000</v>
      </c>
      <c r="I51" s="18">
        <f t="shared" ref="I51:J52" si="18">I52</f>
        <v>550000</v>
      </c>
      <c r="J51" s="18">
        <f t="shared" si="18"/>
        <v>550000</v>
      </c>
    </row>
    <row r="52" spans="1:10" ht="38.25" outlineLevel="3" x14ac:dyDescent="0.25">
      <c r="A52" s="15" t="s">
        <v>36</v>
      </c>
      <c r="B52" s="16" t="s">
        <v>8</v>
      </c>
      <c r="C52" s="16" t="s">
        <v>13</v>
      </c>
      <c r="D52" s="16" t="s">
        <v>62</v>
      </c>
      <c r="E52" s="16" t="s">
        <v>68</v>
      </c>
      <c r="F52" s="16" t="s">
        <v>37</v>
      </c>
      <c r="G52" s="16"/>
      <c r="H52" s="17">
        <f>H53</f>
        <v>550000</v>
      </c>
      <c r="I52" s="18">
        <f t="shared" si="18"/>
        <v>550000</v>
      </c>
      <c r="J52" s="18">
        <f t="shared" si="18"/>
        <v>550000</v>
      </c>
    </row>
    <row r="53" spans="1:10" ht="29.25" customHeight="1" outlineLevel="4" x14ac:dyDescent="0.25">
      <c r="A53" s="15" t="s">
        <v>222</v>
      </c>
      <c r="B53" s="16" t="s">
        <v>8</v>
      </c>
      <c r="C53" s="16" t="s">
        <v>13</v>
      </c>
      <c r="D53" s="16" t="s">
        <v>62</v>
      </c>
      <c r="E53" s="16" t="s">
        <v>68</v>
      </c>
      <c r="F53" s="16" t="s">
        <v>38</v>
      </c>
      <c r="G53" s="16"/>
      <c r="H53" s="17">
        <f>H54+H55+H56+H57</f>
        <v>550000</v>
      </c>
      <c r="I53" s="18">
        <f t="shared" ref="I53:J53" si="19">I54+I55+I56+I57</f>
        <v>550000</v>
      </c>
      <c r="J53" s="18">
        <f t="shared" si="19"/>
        <v>550000</v>
      </c>
    </row>
    <row r="54" spans="1:10" ht="29.25" customHeight="1" outlineLevel="5" x14ac:dyDescent="0.25">
      <c r="A54" s="15" t="s">
        <v>224</v>
      </c>
      <c r="B54" s="16" t="s">
        <v>8</v>
      </c>
      <c r="C54" s="16" t="s">
        <v>13</v>
      </c>
      <c r="D54" s="16" t="s">
        <v>62</v>
      </c>
      <c r="E54" s="16" t="s">
        <v>68</v>
      </c>
      <c r="F54" s="16" t="s">
        <v>38</v>
      </c>
      <c r="G54" s="16" t="s">
        <v>69</v>
      </c>
      <c r="H54" s="17">
        <v>121000</v>
      </c>
      <c r="I54" s="18">
        <v>121000</v>
      </c>
      <c r="J54" s="18">
        <v>121000</v>
      </c>
    </row>
    <row r="55" spans="1:10" outlineLevel="6" x14ac:dyDescent="0.25">
      <c r="A55" s="15" t="s">
        <v>223</v>
      </c>
      <c r="B55" s="16" t="s">
        <v>8</v>
      </c>
      <c r="C55" s="16" t="s">
        <v>13</v>
      </c>
      <c r="D55" s="16" t="s">
        <v>62</v>
      </c>
      <c r="E55" s="16" t="s">
        <v>68</v>
      </c>
      <c r="F55" s="16" t="s">
        <v>38</v>
      </c>
      <c r="G55" s="16" t="s">
        <v>42</v>
      </c>
      <c r="H55" s="17">
        <v>179000</v>
      </c>
      <c r="I55" s="18">
        <v>179000</v>
      </c>
      <c r="J55" s="18">
        <v>179000</v>
      </c>
    </row>
    <row r="56" spans="1:10" ht="25.5" outlineLevel="6" x14ac:dyDescent="0.25">
      <c r="A56" s="15" t="s">
        <v>196</v>
      </c>
      <c r="B56" s="16" t="s">
        <v>8</v>
      </c>
      <c r="C56" s="16" t="s">
        <v>13</v>
      </c>
      <c r="D56" s="16" t="s">
        <v>62</v>
      </c>
      <c r="E56" s="16" t="s">
        <v>68</v>
      </c>
      <c r="F56" s="16" t="s">
        <v>38</v>
      </c>
      <c r="G56" s="16" t="s">
        <v>197</v>
      </c>
      <c r="H56" s="17">
        <v>206097.5</v>
      </c>
      <c r="I56" s="18">
        <v>150000</v>
      </c>
      <c r="J56" s="18">
        <v>150000</v>
      </c>
    </row>
    <row r="57" spans="1:10" ht="25.5" outlineLevel="6" x14ac:dyDescent="0.25">
      <c r="A57" s="15" t="s">
        <v>226</v>
      </c>
      <c r="B57" s="16" t="s">
        <v>8</v>
      </c>
      <c r="C57" s="16" t="s">
        <v>13</v>
      </c>
      <c r="D57" s="16" t="s">
        <v>62</v>
      </c>
      <c r="E57" s="16" t="s">
        <v>68</v>
      </c>
      <c r="F57" s="16" t="s">
        <v>38</v>
      </c>
      <c r="G57" s="16" t="s">
        <v>70</v>
      </c>
      <c r="H57" s="17">
        <v>43902.5</v>
      </c>
      <c r="I57" s="18">
        <v>100000</v>
      </c>
      <c r="J57" s="18">
        <v>100000</v>
      </c>
    </row>
    <row r="58" spans="1:10" ht="25.5" outlineLevel="4" x14ac:dyDescent="0.25">
      <c r="A58" s="15" t="s">
        <v>71</v>
      </c>
      <c r="B58" s="16" t="s">
        <v>8</v>
      </c>
      <c r="C58" s="16" t="s">
        <v>13</v>
      </c>
      <c r="D58" s="16" t="s">
        <v>62</v>
      </c>
      <c r="E58" s="16" t="s">
        <v>72</v>
      </c>
      <c r="F58" s="16" t="s">
        <v>11</v>
      </c>
      <c r="G58" s="16"/>
      <c r="H58" s="17">
        <f>H59+H69</f>
        <v>2120000</v>
      </c>
      <c r="I58" s="18">
        <f t="shared" ref="I58:J58" si="20">I59+I69</f>
        <v>2120000</v>
      </c>
      <c r="J58" s="18">
        <f t="shared" si="20"/>
        <v>2120000</v>
      </c>
    </row>
    <row r="59" spans="1:10" ht="38.25" outlineLevel="5" x14ac:dyDescent="0.25">
      <c r="A59" s="15" t="s">
        <v>36</v>
      </c>
      <c r="B59" s="16" t="s">
        <v>8</v>
      </c>
      <c r="C59" s="16" t="s">
        <v>13</v>
      </c>
      <c r="D59" s="16" t="s">
        <v>62</v>
      </c>
      <c r="E59" s="16" t="s">
        <v>72</v>
      </c>
      <c r="F59" s="16" t="s">
        <v>37</v>
      </c>
      <c r="G59" s="16"/>
      <c r="H59" s="17">
        <f>H60+H67</f>
        <v>2000000</v>
      </c>
      <c r="I59" s="18">
        <f t="shared" ref="I59:J59" si="21">I60+I67</f>
        <v>2000000</v>
      </c>
      <c r="J59" s="18">
        <f t="shared" si="21"/>
        <v>2000000</v>
      </c>
    </row>
    <row r="60" spans="1:10" ht="30" customHeight="1" outlineLevel="6" x14ac:dyDescent="0.25">
      <c r="A60" s="15" t="s">
        <v>222</v>
      </c>
      <c r="B60" s="16" t="s">
        <v>8</v>
      </c>
      <c r="C60" s="16" t="s">
        <v>13</v>
      </c>
      <c r="D60" s="16" t="s">
        <v>62</v>
      </c>
      <c r="E60" s="16" t="s">
        <v>72</v>
      </c>
      <c r="F60" s="16" t="s">
        <v>38</v>
      </c>
      <c r="G60" s="16"/>
      <c r="H60" s="17">
        <f>H61+H62+H63+H64+H65+H66</f>
        <v>435000</v>
      </c>
      <c r="I60" s="18">
        <f t="shared" ref="I60:J60" si="22">I61+I62+I63+I64+I65+I66</f>
        <v>450000</v>
      </c>
      <c r="J60" s="18">
        <f t="shared" si="22"/>
        <v>450000</v>
      </c>
    </row>
    <row r="61" spans="1:10" outlineLevel="6" x14ac:dyDescent="0.25">
      <c r="A61" s="15" t="s">
        <v>39</v>
      </c>
      <c r="B61" s="16" t="s">
        <v>8</v>
      </c>
      <c r="C61" s="16" t="s">
        <v>13</v>
      </c>
      <c r="D61" s="16" t="s">
        <v>62</v>
      </c>
      <c r="E61" s="16" t="s">
        <v>72</v>
      </c>
      <c r="F61" s="16" t="s">
        <v>38</v>
      </c>
      <c r="G61" s="16" t="s">
        <v>40</v>
      </c>
      <c r="H61" s="17">
        <v>5000</v>
      </c>
      <c r="I61" s="18">
        <v>0</v>
      </c>
      <c r="J61" s="18">
        <v>0</v>
      </c>
    </row>
    <row r="62" spans="1:10" outlineLevel="6" x14ac:dyDescent="0.25">
      <c r="A62" s="15" t="s">
        <v>73</v>
      </c>
      <c r="B62" s="16" t="s">
        <v>8</v>
      </c>
      <c r="C62" s="16" t="s">
        <v>13</v>
      </c>
      <c r="D62" s="16" t="s">
        <v>62</v>
      </c>
      <c r="E62" s="16" t="s">
        <v>72</v>
      </c>
      <c r="F62" s="16" t="s">
        <v>38</v>
      </c>
      <c r="G62" s="16" t="s">
        <v>74</v>
      </c>
      <c r="H62" s="17">
        <v>197900</v>
      </c>
      <c r="I62" s="18">
        <f>1762900-1550000</f>
        <v>212900</v>
      </c>
      <c r="J62" s="18">
        <f>1762900-1550000</f>
        <v>212900</v>
      </c>
    </row>
    <row r="63" spans="1:10" outlineLevel="5" x14ac:dyDescent="0.25">
      <c r="A63" s="15" t="s">
        <v>224</v>
      </c>
      <c r="B63" s="16" t="s">
        <v>8</v>
      </c>
      <c r="C63" s="16" t="s">
        <v>13</v>
      </c>
      <c r="D63" s="16" t="s">
        <v>62</v>
      </c>
      <c r="E63" s="16" t="s">
        <v>72</v>
      </c>
      <c r="F63" s="16" t="s">
        <v>38</v>
      </c>
      <c r="G63" s="16" t="s">
        <v>69</v>
      </c>
      <c r="H63" s="17">
        <v>57100</v>
      </c>
      <c r="I63" s="18">
        <v>7100</v>
      </c>
      <c r="J63" s="18">
        <v>7100</v>
      </c>
    </row>
    <row r="64" spans="1:10" outlineLevel="6" x14ac:dyDescent="0.25">
      <c r="A64" s="15" t="s">
        <v>223</v>
      </c>
      <c r="B64" s="16" t="s">
        <v>8</v>
      </c>
      <c r="C64" s="16" t="s">
        <v>13</v>
      </c>
      <c r="D64" s="16" t="s">
        <v>62</v>
      </c>
      <c r="E64" s="16" t="s">
        <v>72</v>
      </c>
      <c r="F64" s="16" t="s">
        <v>38</v>
      </c>
      <c r="G64" s="16" t="s">
        <v>42</v>
      </c>
      <c r="H64" s="17">
        <v>100000</v>
      </c>
      <c r="I64" s="18">
        <v>150000</v>
      </c>
      <c r="J64" s="18">
        <v>150000</v>
      </c>
    </row>
    <row r="65" spans="1:10" ht="25.5" outlineLevel="6" x14ac:dyDescent="0.25">
      <c r="A65" s="15" t="s">
        <v>65</v>
      </c>
      <c r="B65" s="16" t="s">
        <v>8</v>
      </c>
      <c r="C65" s="16" t="s">
        <v>13</v>
      </c>
      <c r="D65" s="16" t="s">
        <v>62</v>
      </c>
      <c r="E65" s="16" t="s">
        <v>72</v>
      </c>
      <c r="F65" s="16" t="s">
        <v>38</v>
      </c>
      <c r="G65" s="16" t="s">
        <v>66</v>
      </c>
      <c r="H65" s="17">
        <v>5043</v>
      </c>
      <c r="I65" s="18"/>
      <c r="J65" s="18"/>
    </row>
    <row r="66" spans="1:10" ht="25.5" outlineLevel="4" x14ac:dyDescent="0.25">
      <c r="A66" s="15" t="s">
        <v>226</v>
      </c>
      <c r="B66" s="16" t="s">
        <v>8</v>
      </c>
      <c r="C66" s="16" t="s">
        <v>13</v>
      </c>
      <c r="D66" s="16" t="s">
        <v>62</v>
      </c>
      <c r="E66" s="16" t="s">
        <v>72</v>
      </c>
      <c r="F66" s="16" t="s">
        <v>38</v>
      </c>
      <c r="G66" s="16" t="s">
        <v>70</v>
      </c>
      <c r="H66" s="17">
        <v>69957</v>
      </c>
      <c r="I66" s="18">
        <v>80000</v>
      </c>
      <c r="J66" s="18">
        <v>80000</v>
      </c>
    </row>
    <row r="67" spans="1:10" ht="25.5" outlineLevel="4" x14ac:dyDescent="0.25">
      <c r="A67" s="15" t="s">
        <v>215</v>
      </c>
      <c r="B67" s="16" t="s">
        <v>8</v>
      </c>
      <c r="C67" s="16" t="s">
        <v>13</v>
      </c>
      <c r="D67" s="16" t="s">
        <v>62</v>
      </c>
      <c r="E67" s="16" t="s">
        <v>72</v>
      </c>
      <c r="F67" s="16">
        <v>247</v>
      </c>
      <c r="G67" s="16"/>
      <c r="H67" s="17">
        <f>H68</f>
        <v>1565000</v>
      </c>
      <c r="I67" s="18">
        <f t="shared" ref="I67:J67" si="23">I68</f>
        <v>1550000</v>
      </c>
      <c r="J67" s="18">
        <f t="shared" si="23"/>
        <v>1550000</v>
      </c>
    </row>
    <row r="68" spans="1:10" outlineLevel="4" x14ac:dyDescent="0.25">
      <c r="A68" s="15" t="s">
        <v>73</v>
      </c>
      <c r="B68" s="16" t="s">
        <v>8</v>
      </c>
      <c r="C68" s="16" t="s">
        <v>13</v>
      </c>
      <c r="D68" s="16" t="s">
        <v>62</v>
      </c>
      <c r="E68" s="16" t="s">
        <v>72</v>
      </c>
      <c r="F68" s="16">
        <v>247</v>
      </c>
      <c r="G68" s="16" t="s">
        <v>74</v>
      </c>
      <c r="H68" s="17">
        <v>1565000</v>
      </c>
      <c r="I68" s="18">
        <v>1550000</v>
      </c>
      <c r="J68" s="18">
        <v>1550000</v>
      </c>
    </row>
    <row r="69" spans="1:10" outlineLevel="5" x14ac:dyDescent="0.25">
      <c r="A69" s="15" t="s">
        <v>57</v>
      </c>
      <c r="B69" s="16" t="s">
        <v>8</v>
      </c>
      <c r="C69" s="16" t="s">
        <v>13</v>
      </c>
      <c r="D69" s="16" t="s">
        <v>62</v>
      </c>
      <c r="E69" s="16" t="s">
        <v>72</v>
      </c>
      <c r="F69" s="16" t="s">
        <v>58</v>
      </c>
      <c r="G69" s="16"/>
      <c r="H69" s="17">
        <f>H70+H72+H74</f>
        <v>120000</v>
      </c>
      <c r="I69" s="18">
        <f t="shared" ref="I69" si="24">I70+I72+I74</f>
        <v>120000</v>
      </c>
      <c r="J69" s="18">
        <f>J70+J72+J74</f>
        <v>120000</v>
      </c>
    </row>
    <row r="70" spans="1:10" ht="25.5" outlineLevel="6" x14ac:dyDescent="0.25">
      <c r="A70" s="15" t="s">
        <v>75</v>
      </c>
      <c r="B70" s="16" t="s">
        <v>8</v>
      </c>
      <c r="C70" s="16" t="s">
        <v>13</v>
      </c>
      <c r="D70" s="16" t="s">
        <v>62</v>
      </c>
      <c r="E70" s="16" t="s">
        <v>72</v>
      </c>
      <c r="F70" s="16" t="s">
        <v>76</v>
      </c>
      <c r="G70" s="16"/>
      <c r="H70" s="17">
        <v>60000</v>
      </c>
      <c r="I70" s="18">
        <v>60000</v>
      </c>
      <c r="J70" s="18">
        <v>60000</v>
      </c>
    </row>
    <row r="71" spans="1:10" outlineLevel="3" x14ac:dyDescent="0.25">
      <c r="A71" s="15" t="s">
        <v>77</v>
      </c>
      <c r="B71" s="16" t="s">
        <v>8</v>
      </c>
      <c r="C71" s="16" t="s">
        <v>13</v>
      </c>
      <c r="D71" s="16" t="s">
        <v>62</v>
      </c>
      <c r="E71" s="16" t="s">
        <v>72</v>
      </c>
      <c r="F71" s="16" t="s">
        <v>76</v>
      </c>
      <c r="G71" s="16" t="s">
        <v>78</v>
      </c>
      <c r="H71" s="17">
        <v>60000</v>
      </c>
      <c r="I71" s="18">
        <v>60000</v>
      </c>
      <c r="J71" s="18">
        <v>60000</v>
      </c>
    </row>
    <row r="72" spans="1:10" outlineLevel="4" x14ac:dyDescent="0.25">
      <c r="A72" s="15" t="s">
        <v>227</v>
      </c>
      <c r="B72" s="16" t="s">
        <v>8</v>
      </c>
      <c r="C72" s="16" t="s">
        <v>13</v>
      </c>
      <c r="D72" s="16" t="s">
        <v>62</v>
      </c>
      <c r="E72" s="16" t="s">
        <v>72</v>
      </c>
      <c r="F72" s="16" t="s">
        <v>79</v>
      </c>
      <c r="G72" s="16"/>
      <c r="H72" s="17">
        <v>25000</v>
      </c>
      <c r="I72" s="18">
        <v>25000</v>
      </c>
      <c r="J72" s="18">
        <v>25000</v>
      </c>
    </row>
    <row r="73" spans="1:10" outlineLevel="5" x14ac:dyDescent="0.25">
      <c r="A73" s="15" t="s">
        <v>77</v>
      </c>
      <c r="B73" s="16" t="s">
        <v>8</v>
      </c>
      <c r="C73" s="16" t="s">
        <v>13</v>
      </c>
      <c r="D73" s="16" t="s">
        <v>62</v>
      </c>
      <c r="E73" s="16" t="s">
        <v>72</v>
      </c>
      <c r="F73" s="16" t="s">
        <v>79</v>
      </c>
      <c r="G73" s="16" t="s">
        <v>78</v>
      </c>
      <c r="H73" s="17">
        <v>25000</v>
      </c>
      <c r="I73" s="18">
        <v>25000</v>
      </c>
      <c r="J73" s="18">
        <v>25000</v>
      </c>
    </row>
    <row r="74" spans="1:10" outlineLevel="6" x14ac:dyDescent="0.25">
      <c r="A74" s="15" t="s">
        <v>80</v>
      </c>
      <c r="B74" s="16" t="s">
        <v>8</v>
      </c>
      <c r="C74" s="16" t="s">
        <v>13</v>
      </c>
      <c r="D74" s="16" t="s">
        <v>62</v>
      </c>
      <c r="E74" s="16" t="s">
        <v>72</v>
      </c>
      <c r="F74" s="16" t="s">
        <v>81</v>
      </c>
      <c r="G74" s="16"/>
      <c r="H74" s="17">
        <v>35000</v>
      </c>
      <c r="I74" s="18">
        <v>35000</v>
      </c>
      <c r="J74" s="18">
        <v>35000</v>
      </c>
    </row>
    <row r="75" spans="1:10" outlineLevel="3" x14ac:dyDescent="0.25">
      <c r="A75" s="15" t="s">
        <v>77</v>
      </c>
      <c r="B75" s="16" t="s">
        <v>8</v>
      </c>
      <c r="C75" s="16" t="s">
        <v>13</v>
      </c>
      <c r="D75" s="16" t="s">
        <v>62</v>
      </c>
      <c r="E75" s="16" t="s">
        <v>72</v>
      </c>
      <c r="F75" s="16" t="s">
        <v>81</v>
      </c>
      <c r="G75" s="16" t="s">
        <v>78</v>
      </c>
      <c r="H75" s="17">
        <v>35000</v>
      </c>
      <c r="I75" s="18">
        <v>35000</v>
      </c>
      <c r="J75" s="18">
        <v>35000</v>
      </c>
    </row>
    <row r="76" spans="1:10" ht="38.25" outlineLevel="4" x14ac:dyDescent="0.25">
      <c r="A76" s="15" t="s">
        <v>82</v>
      </c>
      <c r="B76" s="16" t="s">
        <v>8</v>
      </c>
      <c r="C76" s="16" t="s">
        <v>13</v>
      </c>
      <c r="D76" s="16" t="s">
        <v>62</v>
      </c>
      <c r="E76" s="16" t="s">
        <v>83</v>
      </c>
      <c r="F76" s="16" t="s">
        <v>11</v>
      </c>
      <c r="G76" s="16"/>
      <c r="H76" s="17">
        <f>H77</f>
        <v>280000</v>
      </c>
      <c r="I76" s="18">
        <f t="shared" ref="I76:J78" si="25">I77</f>
        <v>280000</v>
      </c>
      <c r="J76" s="18">
        <f t="shared" si="25"/>
        <v>280000</v>
      </c>
    </row>
    <row r="77" spans="1:10" ht="38.25" outlineLevel="5" x14ac:dyDescent="0.25">
      <c r="A77" s="15" t="s">
        <v>36</v>
      </c>
      <c r="B77" s="16" t="s">
        <v>8</v>
      </c>
      <c r="C77" s="16" t="s">
        <v>13</v>
      </c>
      <c r="D77" s="16" t="s">
        <v>62</v>
      </c>
      <c r="E77" s="16" t="s">
        <v>83</v>
      </c>
      <c r="F77" s="16" t="s">
        <v>37</v>
      </c>
      <c r="G77" s="16"/>
      <c r="H77" s="17">
        <f>H78</f>
        <v>280000</v>
      </c>
      <c r="I77" s="18">
        <f t="shared" si="25"/>
        <v>280000</v>
      </c>
      <c r="J77" s="18">
        <f t="shared" si="25"/>
        <v>280000</v>
      </c>
    </row>
    <row r="78" spans="1:10" ht="28.5" customHeight="1" outlineLevel="6" x14ac:dyDescent="0.25">
      <c r="A78" s="15" t="s">
        <v>222</v>
      </c>
      <c r="B78" s="16" t="s">
        <v>8</v>
      </c>
      <c r="C78" s="16" t="s">
        <v>13</v>
      </c>
      <c r="D78" s="16" t="s">
        <v>62</v>
      </c>
      <c r="E78" s="16" t="s">
        <v>83</v>
      </c>
      <c r="F78" s="16" t="s">
        <v>38</v>
      </c>
      <c r="G78" s="16"/>
      <c r="H78" s="17">
        <f>H79</f>
        <v>280000</v>
      </c>
      <c r="I78" s="18">
        <f t="shared" si="25"/>
        <v>280000</v>
      </c>
      <c r="J78" s="18">
        <f t="shared" si="25"/>
        <v>280000</v>
      </c>
    </row>
    <row r="79" spans="1:10" outlineLevel="3" x14ac:dyDescent="0.25">
      <c r="A79" s="15" t="s">
        <v>223</v>
      </c>
      <c r="B79" s="16" t="s">
        <v>8</v>
      </c>
      <c r="C79" s="16" t="s">
        <v>13</v>
      </c>
      <c r="D79" s="16" t="s">
        <v>62</v>
      </c>
      <c r="E79" s="16" t="s">
        <v>83</v>
      </c>
      <c r="F79" s="16" t="s">
        <v>38</v>
      </c>
      <c r="G79" s="16" t="s">
        <v>42</v>
      </c>
      <c r="H79" s="17">
        <v>280000</v>
      </c>
      <c r="I79" s="18">
        <v>280000</v>
      </c>
      <c r="J79" s="18">
        <v>280000</v>
      </c>
    </row>
    <row r="80" spans="1:10" ht="25.5" outlineLevel="4" x14ac:dyDescent="0.25">
      <c r="A80" s="15" t="s">
        <v>84</v>
      </c>
      <c r="B80" s="16" t="s">
        <v>8</v>
      </c>
      <c r="C80" s="16" t="s">
        <v>13</v>
      </c>
      <c r="D80" s="16" t="s">
        <v>62</v>
      </c>
      <c r="E80" s="16" t="s">
        <v>85</v>
      </c>
      <c r="F80" s="16" t="s">
        <v>11</v>
      </c>
      <c r="G80" s="16"/>
      <c r="H80" s="17">
        <f>H81</f>
        <v>50000</v>
      </c>
      <c r="I80" s="18">
        <f t="shared" ref="I80:J82" si="26">I81</f>
        <v>50000</v>
      </c>
      <c r="J80" s="18">
        <f t="shared" si="26"/>
        <v>50000</v>
      </c>
    </row>
    <row r="81" spans="1:10" ht="38.25" outlineLevel="5" x14ac:dyDescent="0.25">
      <c r="A81" s="15" t="s">
        <v>36</v>
      </c>
      <c r="B81" s="16" t="s">
        <v>8</v>
      </c>
      <c r="C81" s="16" t="s">
        <v>13</v>
      </c>
      <c r="D81" s="16" t="s">
        <v>62</v>
      </c>
      <c r="E81" s="16" t="s">
        <v>85</v>
      </c>
      <c r="F81" s="16" t="s">
        <v>37</v>
      </c>
      <c r="G81" s="16"/>
      <c r="H81" s="17">
        <f>H82</f>
        <v>50000</v>
      </c>
      <c r="I81" s="18">
        <f t="shared" si="26"/>
        <v>50000</v>
      </c>
      <c r="J81" s="18">
        <f t="shared" si="26"/>
        <v>50000</v>
      </c>
    </row>
    <row r="82" spans="1:10" ht="26.25" customHeight="1" outlineLevel="6" x14ac:dyDescent="0.25">
      <c r="A82" s="15" t="s">
        <v>222</v>
      </c>
      <c r="B82" s="16" t="s">
        <v>8</v>
      </c>
      <c r="C82" s="16" t="s">
        <v>13</v>
      </c>
      <c r="D82" s="16" t="s">
        <v>62</v>
      </c>
      <c r="E82" s="16" t="s">
        <v>85</v>
      </c>
      <c r="F82" s="16" t="s">
        <v>38</v>
      </c>
      <c r="G82" s="16"/>
      <c r="H82" s="17">
        <f>H83</f>
        <v>50000</v>
      </c>
      <c r="I82" s="18">
        <f t="shared" si="26"/>
        <v>50000</v>
      </c>
      <c r="J82" s="18">
        <f t="shared" si="26"/>
        <v>50000</v>
      </c>
    </row>
    <row r="83" spans="1:10" outlineLevel="3" x14ac:dyDescent="0.25">
      <c r="A83" s="15" t="s">
        <v>223</v>
      </c>
      <c r="B83" s="16" t="s">
        <v>8</v>
      </c>
      <c r="C83" s="16" t="s">
        <v>13</v>
      </c>
      <c r="D83" s="16" t="s">
        <v>62</v>
      </c>
      <c r="E83" s="16" t="s">
        <v>85</v>
      </c>
      <c r="F83" s="16" t="s">
        <v>38</v>
      </c>
      <c r="G83" s="16" t="s">
        <v>42</v>
      </c>
      <c r="H83" s="17">
        <v>50000</v>
      </c>
      <c r="I83" s="18">
        <v>50000</v>
      </c>
      <c r="J83" s="18">
        <v>50000</v>
      </c>
    </row>
    <row r="84" spans="1:10" ht="51" outlineLevel="4" x14ac:dyDescent="0.25">
      <c r="A84" s="15" t="s">
        <v>86</v>
      </c>
      <c r="B84" s="16" t="s">
        <v>8</v>
      </c>
      <c r="C84" s="16" t="s">
        <v>13</v>
      </c>
      <c r="D84" s="16" t="s">
        <v>62</v>
      </c>
      <c r="E84" s="16" t="s">
        <v>87</v>
      </c>
      <c r="F84" s="16" t="s">
        <v>11</v>
      </c>
      <c r="G84" s="16"/>
      <c r="H84" s="17">
        <f>H85</f>
        <v>100000</v>
      </c>
      <c r="I84" s="18">
        <f t="shared" ref="I84:J85" si="27">I85</f>
        <v>100000</v>
      </c>
      <c r="J84" s="18">
        <f t="shared" si="27"/>
        <v>100000</v>
      </c>
    </row>
    <row r="85" spans="1:10" ht="38.25" outlineLevel="5" x14ac:dyDescent="0.25">
      <c r="A85" s="15" t="s">
        <v>36</v>
      </c>
      <c r="B85" s="16" t="s">
        <v>8</v>
      </c>
      <c r="C85" s="16" t="s">
        <v>13</v>
      </c>
      <c r="D85" s="16" t="s">
        <v>62</v>
      </c>
      <c r="E85" s="16" t="s">
        <v>87</v>
      </c>
      <c r="F85" s="16" t="s">
        <v>37</v>
      </c>
      <c r="G85" s="16"/>
      <c r="H85" s="17">
        <f>H86</f>
        <v>100000</v>
      </c>
      <c r="I85" s="18">
        <f t="shared" si="27"/>
        <v>100000</v>
      </c>
      <c r="J85" s="18">
        <f t="shared" si="27"/>
        <v>100000</v>
      </c>
    </row>
    <row r="86" spans="1:10" ht="25.5" customHeight="1" outlineLevel="6" x14ac:dyDescent="0.25">
      <c r="A86" s="15" t="s">
        <v>222</v>
      </c>
      <c r="B86" s="16" t="s">
        <v>8</v>
      </c>
      <c r="C86" s="16" t="s">
        <v>13</v>
      </c>
      <c r="D86" s="16" t="s">
        <v>62</v>
      </c>
      <c r="E86" s="16" t="s">
        <v>87</v>
      </c>
      <c r="F86" s="16" t="s">
        <v>38</v>
      </c>
      <c r="G86" s="16"/>
      <c r="H86" s="17">
        <f>H87+H88</f>
        <v>100000</v>
      </c>
      <c r="I86" s="18">
        <f t="shared" ref="I86:J86" si="28">I87+I88</f>
        <v>100000</v>
      </c>
      <c r="J86" s="18">
        <f t="shared" si="28"/>
        <v>100000</v>
      </c>
    </row>
    <row r="87" spans="1:10" outlineLevel="3" x14ac:dyDescent="0.25">
      <c r="A87" s="15" t="s">
        <v>224</v>
      </c>
      <c r="B87" s="16" t="s">
        <v>8</v>
      </c>
      <c r="C87" s="16" t="s">
        <v>13</v>
      </c>
      <c r="D87" s="16" t="s">
        <v>62</v>
      </c>
      <c r="E87" s="16" t="s">
        <v>87</v>
      </c>
      <c r="F87" s="16" t="s">
        <v>38</v>
      </c>
      <c r="G87" s="16" t="s">
        <v>69</v>
      </c>
      <c r="H87" s="17">
        <v>50000</v>
      </c>
      <c r="I87" s="18">
        <v>50000</v>
      </c>
      <c r="J87" s="18">
        <v>50000</v>
      </c>
    </row>
    <row r="88" spans="1:10" outlineLevel="3" x14ac:dyDescent="0.25">
      <c r="A88" s="15" t="s">
        <v>223</v>
      </c>
      <c r="B88" s="16" t="s">
        <v>8</v>
      </c>
      <c r="C88" s="16" t="s">
        <v>13</v>
      </c>
      <c r="D88" s="16" t="s">
        <v>62</v>
      </c>
      <c r="E88" s="16" t="s">
        <v>87</v>
      </c>
      <c r="F88" s="16" t="s">
        <v>38</v>
      </c>
      <c r="G88" s="16" t="s">
        <v>42</v>
      </c>
      <c r="H88" s="17">
        <v>50000</v>
      </c>
      <c r="I88" s="18">
        <v>50000</v>
      </c>
      <c r="J88" s="18">
        <v>50000</v>
      </c>
    </row>
    <row r="89" spans="1:10" ht="127.5" outlineLevel="5" x14ac:dyDescent="0.25">
      <c r="A89" s="15" t="s">
        <v>88</v>
      </c>
      <c r="B89" s="16" t="s">
        <v>8</v>
      </c>
      <c r="C89" s="16" t="s">
        <v>13</v>
      </c>
      <c r="D89" s="16" t="s">
        <v>62</v>
      </c>
      <c r="E89" s="16" t="s">
        <v>89</v>
      </c>
      <c r="F89" s="16" t="s">
        <v>11</v>
      </c>
      <c r="G89" s="16"/>
      <c r="H89" s="17">
        <f>H90</f>
        <v>1224.8900000000001</v>
      </c>
      <c r="I89" s="18">
        <f t="shared" ref="I89:J91" si="29">I90</f>
        <v>0</v>
      </c>
      <c r="J89" s="18">
        <f t="shared" si="29"/>
        <v>0</v>
      </c>
    </row>
    <row r="90" spans="1:10" ht="38.25" outlineLevel="6" x14ac:dyDescent="0.25">
      <c r="A90" s="15" t="s">
        <v>36</v>
      </c>
      <c r="B90" s="16" t="s">
        <v>8</v>
      </c>
      <c r="C90" s="16" t="s">
        <v>13</v>
      </c>
      <c r="D90" s="16" t="s">
        <v>62</v>
      </c>
      <c r="E90" s="16" t="s">
        <v>89</v>
      </c>
      <c r="F90" s="16" t="s">
        <v>37</v>
      </c>
      <c r="G90" s="16"/>
      <c r="H90" s="17">
        <f>H91</f>
        <v>1224.8900000000001</v>
      </c>
      <c r="I90" s="18">
        <f t="shared" si="29"/>
        <v>0</v>
      </c>
      <c r="J90" s="18">
        <f t="shared" si="29"/>
        <v>0</v>
      </c>
    </row>
    <row r="91" spans="1:10" ht="30.75" customHeight="1" outlineLevel="3" x14ac:dyDescent="0.25">
      <c r="A91" s="15" t="s">
        <v>222</v>
      </c>
      <c r="B91" s="16" t="s">
        <v>8</v>
      </c>
      <c r="C91" s="16" t="s">
        <v>13</v>
      </c>
      <c r="D91" s="16" t="s">
        <v>62</v>
      </c>
      <c r="E91" s="16" t="s">
        <v>89</v>
      </c>
      <c r="F91" s="16" t="s">
        <v>38</v>
      </c>
      <c r="G91" s="16"/>
      <c r="H91" s="17">
        <f>H92</f>
        <v>1224.8900000000001</v>
      </c>
      <c r="I91" s="18">
        <f t="shared" si="29"/>
        <v>0</v>
      </c>
      <c r="J91" s="18">
        <f t="shared" si="29"/>
        <v>0</v>
      </c>
    </row>
    <row r="92" spans="1:10" ht="25.5" outlineLevel="4" x14ac:dyDescent="0.25">
      <c r="A92" s="15" t="s">
        <v>226</v>
      </c>
      <c r="B92" s="16" t="s">
        <v>8</v>
      </c>
      <c r="C92" s="16" t="s">
        <v>13</v>
      </c>
      <c r="D92" s="16" t="s">
        <v>62</v>
      </c>
      <c r="E92" s="16" t="s">
        <v>89</v>
      </c>
      <c r="F92" s="16" t="s">
        <v>38</v>
      </c>
      <c r="G92" s="16" t="s">
        <v>70</v>
      </c>
      <c r="H92" s="17">
        <v>1224.8900000000001</v>
      </c>
      <c r="I92" s="18">
        <v>0</v>
      </c>
      <c r="J92" s="18">
        <v>0</v>
      </c>
    </row>
    <row r="93" spans="1:10" ht="204" outlineLevel="5" x14ac:dyDescent="0.25">
      <c r="A93" s="15" t="s">
        <v>90</v>
      </c>
      <c r="B93" s="16" t="s">
        <v>8</v>
      </c>
      <c r="C93" s="16" t="s">
        <v>13</v>
      </c>
      <c r="D93" s="16" t="s">
        <v>62</v>
      </c>
      <c r="E93" s="16" t="s">
        <v>91</v>
      </c>
      <c r="F93" s="16" t="s">
        <v>11</v>
      </c>
      <c r="G93" s="16"/>
      <c r="H93" s="17">
        <f>H94</f>
        <v>5157.21</v>
      </c>
      <c r="I93" s="18">
        <f t="shared" ref="I93:J95" si="30">I94</f>
        <v>0</v>
      </c>
      <c r="J93" s="18">
        <f t="shared" si="30"/>
        <v>0</v>
      </c>
    </row>
    <row r="94" spans="1:10" ht="38.25" outlineLevel="6" x14ac:dyDescent="0.25">
      <c r="A94" s="15" t="s">
        <v>36</v>
      </c>
      <c r="B94" s="16" t="s">
        <v>8</v>
      </c>
      <c r="C94" s="16" t="s">
        <v>13</v>
      </c>
      <c r="D94" s="16" t="s">
        <v>62</v>
      </c>
      <c r="E94" s="16" t="s">
        <v>91</v>
      </c>
      <c r="F94" s="16" t="s">
        <v>37</v>
      </c>
      <c r="G94" s="16"/>
      <c r="H94" s="17">
        <f>H95</f>
        <v>5157.21</v>
      </c>
      <c r="I94" s="18">
        <f t="shared" si="30"/>
        <v>0</v>
      </c>
      <c r="J94" s="18">
        <f t="shared" si="30"/>
        <v>0</v>
      </c>
    </row>
    <row r="95" spans="1:10" ht="51" outlineLevel="3" x14ac:dyDescent="0.25">
      <c r="A95" s="15" t="s">
        <v>222</v>
      </c>
      <c r="B95" s="16" t="s">
        <v>8</v>
      </c>
      <c r="C95" s="16" t="s">
        <v>13</v>
      </c>
      <c r="D95" s="16" t="s">
        <v>62</v>
      </c>
      <c r="E95" s="16" t="s">
        <v>91</v>
      </c>
      <c r="F95" s="16" t="s">
        <v>38</v>
      </c>
      <c r="G95" s="16"/>
      <c r="H95" s="17">
        <f>H96</f>
        <v>5157.21</v>
      </c>
      <c r="I95" s="18">
        <f t="shared" si="30"/>
        <v>0</v>
      </c>
      <c r="J95" s="18">
        <f t="shared" si="30"/>
        <v>0</v>
      </c>
    </row>
    <row r="96" spans="1:10" ht="25.5" outlineLevel="4" x14ac:dyDescent="0.25">
      <c r="A96" s="15" t="s">
        <v>226</v>
      </c>
      <c r="B96" s="16" t="s">
        <v>8</v>
      </c>
      <c r="C96" s="16" t="s">
        <v>13</v>
      </c>
      <c r="D96" s="16" t="s">
        <v>62</v>
      </c>
      <c r="E96" s="16" t="s">
        <v>91</v>
      </c>
      <c r="F96" s="16" t="s">
        <v>38</v>
      </c>
      <c r="G96" s="16" t="s">
        <v>70</v>
      </c>
      <c r="H96" s="17">
        <v>5157.21</v>
      </c>
      <c r="I96" s="18">
        <v>0</v>
      </c>
      <c r="J96" s="18">
        <v>0</v>
      </c>
    </row>
    <row r="97" spans="1:10" ht="63.75" outlineLevel="5" x14ac:dyDescent="0.25">
      <c r="A97" s="15" t="s">
        <v>92</v>
      </c>
      <c r="B97" s="16" t="s">
        <v>8</v>
      </c>
      <c r="C97" s="16" t="s">
        <v>13</v>
      </c>
      <c r="D97" s="16" t="s">
        <v>62</v>
      </c>
      <c r="E97" s="16" t="s">
        <v>93</v>
      </c>
      <c r="F97" s="16" t="s">
        <v>11</v>
      </c>
      <c r="G97" s="16"/>
      <c r="H97" s="17">
        <f>H98</f>
        <v>1224.8900000000001</v>
      </c>
      <c r="I97" s="18">
        <f t="shared" ref="I97:J99" si="31">I98</f>
        <v>0</v>
      </c>
      <c r="J97" s="18">
        <f t="shared" si="31"/>
        <v>0</v>
      </c>
    </row>
    <row r="98" spans="1:10" ht="38.25" outlineLevel="6" x14ac:dyDescent="0.25">
      <c r="A98" s="15" t="s">
        <v>36</v>
      </c>
      <c r="B98" s="16" t="s">
        <v>8</v>
      </c>
      <c r="C98" s="16" t="s">
        <v>13</v>
      </c>
      <c r="D98" s="16" t="s">
        <v>62</v>
      </c>
      <c r="E98" s="16" t="s">
        <v>93</v>
      </c>
      <c r="F98" s="16" t="s">
        <v>37</v>
      </c>
      <c r="G98" s="16"/>
      <c r="H98" s="17">
        <f>H99</f>
        <v>1224.8900000000001</v>
      </c>
      <c r="I98" s="18">
        <f t="shared" si="31"/>
        <v>0</v>
      </c>
      <c r="J98" s="18">
        <f t="shared" si="31"/>
        <v>0</v>
      </c>
    </row>
    <row r="99" spans="1:10" ht="39.75" customHeight="1" outlineLevel="3" x14ac:dyDescent="0.25">
      <c r="A99" s="15" t="s">
        <v>222</v>
      </c>
      <c r="B99" s="16" t="s">
        <v>8</v>
      </c>
      <c r="C99" s="16" t="s">
        <v>13</v>
      </c>
      <c r="D99" s="16" t="s">
        <v>62</v>
      </c>
      <c r="E99" s="16" t="s">
        <v>93</v>
      </c>
      <c r="F99" s="16" t="s">
        <v>38</v>
      </c>
      <c r="G99" s="16"/>
      <c r="H99" s="17">
        <f>H100</f>
        <v>1224.8900000000001</v>
      </c>
      <c r="I99" s="18">
        <f t="shared" si="31"/>
        <v>0</v>
      </c>
      <c r="J99" s="18">
        <f t="shared" si="31"/>
        <v>0</v>
      </c>
    </row>
    <row r="100" spans="1:10" ht="25.5" outlineLevel="4" x14ac:dyDescent="0.25">
      <c r="A100" s="15" t="s">
        <v>226</v>
      </c>
      <c r="B100" s="16" t="s">
        <v>8</v>
      </c>
      <c r="C100" s="16" t="s">
        <v>13</v>
      </c>
      <c r="D100" s="16" t="s">
        <v>62</v>
      </c>
      <c r="E100" s="16" t="s">
        <v>93</v>
      </c>
      <c r="F100" s="16" t="s">
        <v>38</v>
      </c>
      <c r="G100" s="16" t="s">
        <v>70</v>
      </c>
      <c r="H100" s="17">
        <v>1224.8900000000001</v>
      </c>
      <c r="I100" s="18">
        <v>0</v>
      </c>
      <c r="J100" s="18">
        <v>0</v>
      </c>
    </row>
    <row r="101" spans="1:10" ht="89.25" outlineLevel="5" x14ac:dyDescent="0.25">
      <c r="A101" s="15" t="s">
        <v>94</v>
      </c>
      <c r="B101" s="16" t="s">
        <v>8</v>
      </c>
      <c r="C101" s="16" t="s">
        <v>13</v>
      </c>
      <c r="D101" s="16" t="s">
        <v>62</v>
      </c>
      <c r="E101" s="16" t="s">
        <v>95</v>
      </c>
      <c r="F101" s="16" t="s">
        <v>11</v>
      </c>
      <c r="G101" s="16"/>
      <c r="H101" s="17">
        <f>H102</f>
        <v>1224.8900000000001</v>
      </c>
      <c r="I101" s="18">
        <f t="shared" ref="I101:J103" si="32">I102</f>
        <v>0</v>
      </c>
      <c r="J101" s="18">
        <f t="shared" si="32"/>
        <v>0</v>
      </c>
    </row>
    <row r="102" spans="1:10" ht="38.25" outlineLevel="6" x14ac:dyDescent="0.25">
      <c r="A102" s="15" t="s">
        <v>36</v>
      </c>
      <c r="B102" s="16" t="s">
        <v>8</v>
      </c>
      <c r="C102" s="16" t="s">
        <v>13</v>
      </c>
      <c r="D102" s="16" t="s">
        <v>62</v>
      </c>
      <c r="E102" s="16" t="s">
        <v>95</v>
      </c>
      <c r="F102" s="16" t="s">
        <v>37</v>
      </c>
      <c r="G102" s="16"/>
      <c r="H102" s="17">
        <f>H103</f>
        <v>1224.8900000000001</v>
      </c>
      <c r="I102" s="18">
        <f t="shared" si="32"/>
        <v>0</v>
      </c>
      <c r="J102" s="18">
        <f t="shared" si="32"/>
        <v>0</v>
      </c>
    </row>
    <row r="103" spans="1:10" ht="51" outlineLevel="1" x14ac:dyDescent="0.25">
      <c r="A103" s="15" t="s">
        <v>222</v>
      </c>
      <c r="B103" s="16" t="s">
        <v>8</v>
      </c>
      <c r="C103" s="16" t="s">
        <v>13</v>
      </c>
      <c r="D103" s="16" t="s">
        <v>62</v>
      </c>
      <c r="E103" s="16" t="s">
        <v>95</v>
      </c>
      <c r="F103" s="16" t="s">
        <v>38</v>
      </c>
      <c r="G103" s="16"/>
      <c r="H103" s="17">
        <f>H104</f>
        <v>1224.8900000000001</v>
      </c>
      <c r="I103" s="18">
        <f t="shared" si="32"/>
        <v>0</v>
      </c>
      <c r="J103" s="18">
        <f t="shared" si="32"/>
        <v>0</v>
      </c>
    </row>
    <row r="104" spans="1:10" ht="25.5" outlineLevel="2" x14ac:dyDescent="0.25">
      <c r="A104" s="15" t="s">
        <v>226</v>
      </c>
      <c r="B104" s="16" t="s">
        <v>8</v>
      </c>
      <c r="C104" s="16" t="s">
        <v>13</v>
      </c>
      <c r="D104" s="16" t="s">
        <v>62</v>
      </c>
      <c r="E104" s="16" t="s">
        <v>95</v>
      </c>
      <c r="F104" s="16" t="s">
        <v>38</v>
      </c>
      <c r="G104" s="16" t="s">
        <v>70</v>
      </c>
      <c r="H104" s="17">
        <v>1224.8900000000001</v>
      </c>
      <c r="I104" s="18">
        <v>0</v>
      </c>
      <c r="J104" s="18">
        <v>0</v>
      </c>
    </row>
    <row r="105" spans="1:10" ht="127.5" outlineLevel="3" x14ac:dyDescent="0.25">
      <c r="A105" s="15" t="s">
        <v>96</v>
      </c>
      <c r="B105" s="16" t="s">
        <v>8</v>
      </c>
      <c r="C105" s="16" t="s">
        <v>13</v>
      </c>
      <c r="D105" s="16" t="s">
        <v>62</v>
      </c>
      <c r="E105" s="16" t="s">
        <v>97</v>
      </c>
      <c r="F105" s="16" t="s">
        <v>11</v>
      </c>
      <c r="G105" s="16"/>
      <c r="H105" s="17">
        <f>H106</f>
        <v>1224.8900000000001</v>
      </c>
      <c r="I105" s="18">
        <f t="shared" ref="I105:J107" si="33">I106</f>
        <v>0</v>
      </c>
      <c r="J105" s="18">
        <f t="shared" si="33"/>
        <v>0</v>
      </c>
    </row>
    <row r="106" spans="1:10" ht="38.25" outlineLevel="4" x14ac:dyDescent="0.25">
      <c r="A106" s="15" t="s">
        <v>36</v>
      </c>
      <c r="B106" s="16" t="s">
        <v>8</v>
      </c>
      <c r="C106" s="16" t="s">
        <v>13</v>
      </c>
      <c r="D106" s="16" t="s">
        <v>62</v>
      </c>
      <c r="E106" s="16" t="s">
        <v>97</v>
      </c>
      <c r="F106" s="16" t="s">
        <v>37</v>
      </c>
      <c r="G106" s="16"/>
      <c r="H106" s="17">
        <f>H107</f>
        <v>1224.8900000000001</v>
      </c>
      <c r="I106" s="18">
        <f t="shared" si="33"/>
        <v>0</v>
      </c>
      <c r="J106" s="18">
        <f t="shared" si="33"/>
        <v>0</v>
      </c>
    </row>
    <row r="107" spans="1:10" ht="51" outlineLevel="5" x14ac:dyDescent="0.25">
      <c r="A107" s="15" t="s">
        <v>222</v>
      </c>
      <c r="B107" s="16" t="s">
        <v>8</v>
      </c>
      <c r="C107" s="16" t="s">
        <v>13</v>
      </c>
      <c r="D107" s="16" t="s">
        <v>62</v>
      </c>
      <c r="E107" s="16" t="s">
        <v>97</v>
      </c>
      <c r="F107" s="16" t="s">
        <v>38</v>
      </c>
      <c r="G107" s="16"/>
      <c r="H107" s="17">
        <f>H108</f>
        <v>1224.8900000000001</v>
      </c>
      <c r="I107" s="18">
        <f t="shared" si="33"/>
        <v>0</v>
      </c>
      <c r="J107" s="18">
        <f t="shared" si="33"/>
        <v>0</v>
      </c>
    </row>
    <row r="108" spans="1:10" ht="25.5" outlineLevel="6" x14ac:dyDescent="0.25">
      <c r="A108" s="15" t="s">
        <v>226</v>
      </c>
      <c r="B108" s="16" t="s">
        <v>8</v>
      </c>
      <c r="C108" s="16" t="s">
        <v>13</v>
      </c>
      <c r="D108" s="16" t="s">
        <v>62</v>
      </c>
      <c r="E108" s="16" t="s">
        <v>97</v>
      </c>
      <c r="F108" s="16" t="s">
        <v>38</v>
      </c>
      <c r="G108" s="16" t="s">
        <v>70</v>
      </c>
      <c r="H108" s="17">
        <v>1224.8900000000001</v>
      </c>
      <c r="I108" s="18">
        <v>0</v>
      </c>
      <c r="J108" s="18">
        <v>0</v>
      </c>
    </row>
    <row r="109" spans="1:10" ht="102" outlineLevel="5" x14ac:dyDescent="0.25">
      <c r="A109" s="15" t="s">
        <v>225</v>
      </c>
      <c r="B109" s="16" t="s">
        <v>8</v>
      </c>
      <c r="C109" s="16" t="s">
        <v>13</v>
      </c>
      <c r="D109" s="16" t="s">
        <v>62</v>
      </c>
      <c r="E109" s="16" t="s">
        <v>98</v>
      </c>
      <c r="F109" s="16" t="s">
        <v>11</v>
      </c>
      <c r="G109" s="16"/>
      <c r="H109" s="17">
        <f>H110</f>
        <v>1224.8900000000001</v>
      </c>
      <c r="I109" s="18">
        <f t="shared" ref="I109:J111" si="34">I110</f>
        <v>0</v>
      </c>
      <c r="J109" s="18">
        <f t="shared" si="34"/>
        <v>0</v>
      </c>
    </row>
    <row r="110" spans="1:10" ht="38.25" outlineLevel="6" x14ac:dyDescent="0.25">
      <c r="A110" s="15" t="s">
        <v>36</v>
      </c>
      <c r="B110" s="16" t="s">
        <v>8</v>
      </c>
      <c r="C110" s="16" t="s">
        <v>13</v>
      </c>
      <c r="D110" s="16" t="s">
        <v>62</v>
      </c>
      <c r="E110" s="16" t="s">
        <v>98</v>
      </c>
      <c r="F110" s="16" t="s">
        <v>37</v>
      </c>
      <c r="G110" s="16"/>
      <c r="H110" s="17">
        <f>H111</f>
        <v>1224.8900000000001</v>
      </c>
      <c r="I110" s="18">
        <f t="shared" si="34"/>
        <v>0</v>
      </c>
      <c r="J110" s="18">
        <f t="shared" si="34"/>
        <v>0</v>
      </c>
    </row>
    <row r="111" spans="1:10" ht="51" outlineLevel="1" x14ac:dyDescent="0.25">
      <c r="A111" s="15" t="s">
        <v>222</v>
      </c>
      <c r="B111" s="16" t="s">
        <v>8</v>
      </c>
      <c r="C111" s="16" t="s">
        <v>13</v>
      </c>
      <c r="D111" s="16" t="s">
        <v>62</v>
      </c>
      <c r="E111" s="16" t="s">
        <v>98</v>
      </c>
      <c r="F111" s="16" t="s">
        <v>38</v>
      </c>
      <c r="G111" s="16"/>
      <c r="H111" s="17">
        <f>H112</f>
        <v>1224.8900000000001</v>
      </c>
      <c r="I111" s="18">
        <f t="shared" si="34"/>
        <v>0</v>
      </c>
      <c r="J111" s="18">
        <f t="shared" si="34"/>
        <v>0</v>
      </c>
    </row>
    <row r="112" spans="1:10" ht="25.5" outlineLevel="2" x14ac:dyDescent="0.25">
      <c r="A112" s="15" t="s">
        <v>226</v>
      </c>
      <c r="B112" s="16" t="s">
        <v>8</v>
      </c>
      <c r="C112" s="16" t="s">
        <v>13</v>
      </c>
      <c r="D112" s="16" t="s">
        <v>62</v>
      </c>
      <c r="E112" s="16" t="s">
        <v>98</v>
      </c>
      <c r="F112" s="16" t="s">
        <v>38</v>
      </c>
      <c r="G112" s="16" t="s">
        <v>70</v>
      </c>
      <c r="H112" s="17">
        <v>1224.8900000000001</v>
      </c>
      <c r="I112" s="18">
        <v>0</v>
      </c>
      <c r="J112" s="18">
        <v>0</v>
      </c>
    </row>
    <row r="113" spans="1:10" ht="76.5" outlineLevel="3" x14ac:dyDescent="0.25">
      <c r="A113" s="15" t="s">
        <v>99</v>
      </c>
      <c r="B113" s="16" t="s">
        <v>8</v>
      </c>
      <c r="C113" s="16" t="s">
        <v>13</v>
      </c>
      <c r="D113" s="16" t="s">
        <v>62</v>
      </c>
      <c r="E113" s="16" t="s">
        <v>100</v>
      </c>
      <c r="F113" s="16" t="s">
        <v>11</v>
      </c>
      <c r="G113" s="16"/>
      <c r="H113" s="17">
        <f>H114</f>
        <v>1224.8900000000001</v>
      </c>
      <c r="I113" s="18">
        <f t="shared" ref="I113:J115" si="35">I114</f>
        <v>0</v>
      </c>
      <c r="J113" s="18">
        <f t="shared" si="35"/>
        <v>0</v>
      </c>
    </row>
    <row r="114" spans="1:10" ht="38.25" outlineLevel="4" x14ac:dyDescent="0.25">
      <c r="A114" s="15" t="s">
        <v>36</v>
      </c>
      <c r="B114" s="16" t="s">
        <v>8</v>
      </c>
      <c r="C114" s="16" t="s">
        <v>13</v>
      </c>
      <c r="D114" s="16" t="s">
        <v>62</v>
      </c>
      <c r="E114" s="16" t="s">
        <v>100</v>
      </c>
      <c r="F114" s="16" t="s">
        <v>37</v>
      </c>
      <c r="G114" s="16"/>
      <c r="H114" s="17">
        <f>H115</f>
        <v>1224.8900000000001</v>
      </c>
      <c r="I114" s="18">
        <f t="shared" si="35"/>
        <v>0</v>
      </c>
      <c r="J114" s="18">
        <f t="shared" si="35"/>
        <v>0</v>
      </c>
    </row>
    <row r="115" spans="1:10" ht="51" outlineLevel="5" x14ac:dyDescent="0.25">
      <c r="A115" s="15" t="s">
        <v>222</v>
      </c>
      <c r="B115" s="16" t="s">
        <v>8</v>
      </c>
      <c r="C115" s="16" t="s">
        <v>13</v>
      </c>
      <c r="D115" s="16" t="s">
        <v>62</v>
      </c>
      <c r="E115" s="16" t="s">
        <v>100</v>
      </c>
      <c r="F115" s="16" t="s">
        <v>38</v>
      </c>
      <c r="G115" s="16"/>
      <c r="H115" s="17">
        <f>H116</f>
        <v>1224.8900000000001</v>
      </c>
      <c r="I115" s="18">
        <f t="shared" si="35"/>
        <v>0</v>
      </c>
      <c r="J115" s="18">
        <f t="shared" si="35"/>
        <v>0</v>
      </c>
    </row>
    <row r="116" spans="1:10" ht="25.5" outlineLevel="6" x14ac:dyDescent="0.25">
      <c r="A116" s="15" t="s">
        <v>226</v>
      </c>
      <c r="B116" s="16" t="s">
        <v>8</v>
      </c>
      <c r="C116" s="16" t="s">
        <v>13</v>
      </c>
      <c r="D116" s="16" t="s">
        <v>62</v>
      </c>
      <c r="E116" s="16" t="s">
        <v>100</v>
      </c>
      <c r="F116" s="16" t="s">
        <v>38</v>
      </c>
      <c r="G116" s="16" t="s">
        <v>70</v>
      </c>
      <c r="H116" s="17">
        <v>1224.8900000000001</v>
      </c>
      <c r="I116" s="18">
        <v>0</v>
      </c>
      <c r="J116" s="18">
        <v>0</v>
      </c>
    </row>
    <row r="117" spans="1:10" outlineLevel="3" x14ac:dyDescent="0.25">
      <c r="A117" s="15" t="s">
        <v>101</v>
      </c>
      <c r="B117" s="16" t="s">
        <v>8</v>
      </c>
      <c r="C117" s="16" t="s">
        <v>15</v>
      </c>
      <c r="D117" s="16" t="s">
        <v>9</v>
      </c>
      <c r="E117" s="16" t="s">
        <v>10</v>
      </c>
      <c r="F117" s="16" t="s">
        <v>11</v>
      </c>
      <c r="G117" s="16"/>
      <c r="H117" s="17">
        <f t="shared" ref="H117:J119" si="36">H118</f>
        <v>232400</v>
      </c>
      <c r="I117" s="18">
        <f t="shared" si="36"/>
        <v>234700</v>
      </c>
      <c r="J117" s="18">
        <f t="shared" si="36"/>
        <v>243500</v>
      </c>
    </row>
    <row r="118" spans="1:10" ht="25.5" outlineLevel="4" x14ac:dyDescent="0.25">
      <c r="A118" s="15" t="s">
        <v>102</v>
      </c>
      <c r="B118" s="16" t="s">
        <v>8</v>
      </c>
      <c r="C118" s="16" t="s">
        <v>15</v>
      </c>
      <c r="D118" s="16" t="s">
        <v>29</v>
      </c>
      <c r="E118" s="16" t="s">
        <v>10</v>
      </c>
      <c r="F118" s="16" t="s">
        <v>11</v>
      </c>
      <c r="G118" s="16"/>
      <c r="H118" s="17">
        <f t="shared" si="36"/>
        <v>232400</v>
      </c>
      <c r="I118" s="18">
        <f t="shared" si="36"/>
        <v>234700</v>
      </c>
      <c r="J118" s="18">
        <f t="shared" si="36"/>
        <v>243500</v>
      </c>
    </row>
    <row r="119" spans="1:10" ht="38.25" outlineLevel="5" x14ac:dyDescent="0.25">
      <c r="A119" s="15" t="s">
        <v>103</v>
      </c>
      <c r="B119" s="16" t="s">
        <v>8</v>
      </c>
      <c r="C119" s="16" t="s">
        <v>15</v>
      </c>
      <c r="D119" s="16" t="s">
        <v>29</v>
      </c>
      <c r="E119" s="16" t="s">
        <v>104</v>
      </c>
      <c r="F119" s="16" t="s">
        <v>11</v>
      </c>
      <c r="G119" s="16"/>
      <c r="H119" s="17">
        <f t="shared" si="36"/>
        <v>232400</v>
      </c>
      <c r="I119" s="18">
        <f t="shared" si="36"/>
        <v>234700</v>
      </c>
      <c r="J119" s="18">
        <f t="shared" si="36"/>
        <v>243500</v>
      </c>
    </row>
    <row r="120" spans="1:10" ht="89.25" outlineLevel="6" x14ac:dyDescent="0.25">
      <c r="A120" s="15" t="s">
        <v>18</v>
      </c>
      <c r="B120" s="16" t="s">
        <v>8</v>
      </c>
      <c r="C120" s="16" t="s">
        <v>15</v>
      </c>
      <c r="D120" s="16" t="s">
        <v>29</v>
      </c>
      <c r="E120" s="16" t="s">
        <v>104</v>
      </c>
      <c r="F120" s="16" t="s">
        <v>19</v>
      </c>
      <c r="G120" s="16"/>
      <c r="H120" s="17">
        <f>H121+H123</f>
        <v>232400</v>
      </c>
      <c r="I120" s="18">
        <f t="shared" ref="I120:J120" si="37">I121+I123</f>
        <v>234700</v>
      </c>
      <c r="J120" s="18">
        <f t="shared" si="37"/>
        <v>243500</v>
      </c>
    </row>
    <row r="121" spans="1:10" ht="38.25" outlineLevel="3" x14ac:dyDescent="0.25">
      <c r="A121" s="15" t="s">
        <v>20</v>
      </c>
      <c r="B121" s="16" t="s">
        <v>8</v>
      </c>
      <c r="C121" s="16" t="s">
        <v>15</v>
      </c>
      <c r="D121" s="16" t="s">
        <v>29</v>
      </c>
      <c r="E121" s="16" t="s">
        <v>104</v>
      </c>
      <c r="F121" s="16" t="s">
        <v>21</v>
      </c>
      <c r="G121" s="16"/>
      <c r="H121" s="17">
        <f>H122</f>
        <v>178495</v>
      </c>
      <c r="I121" s="18">
        <f t="shared" ref="I121:J121" si="38">I122</f>
        <v>180261</v>
      </c>
      <c r="J121" s="18">
        <f t="shared" si="38"/>
        <v>187020</v>
      </c>
    </row>
    <row r="122" spans="1:10" outlineLevel="4" x14ac:dyDescent="0.25">
      <c r="A122" s="15" t="s">
        <v>22</v>
      </c>
      <c r="B122" s="16" t="s">
        <v>8</v>
      </c>
      <c r="C122" s="16" t="s">
        <v>15</v>
      </c>
      <c r="D122" s="16" t="s">
        <v>29</v>
      </c>
      <c r="E122" s="16" t="s">
        <v>104</v>
      </c>
      <c r="F122" s="16" t="s">
        <v>21</v>
      </c>
      <c r="G122" s="16" t="s">
        <v>23</v>
      </c>
      <c r="H122" s="17">
        <v>178495</v>
      </c>
      <c r="I122" s="18">
        <v>180261</v>
      </c>
      <c r="J122" s="18">
        <v>187020</v>
      </c>
    </row>
    <row r="123" spans="1:10" ht="63.75" outlineLevel="5" x14ac:dyDescent="0.25">
      <c r="A123" s="15" t="s">
        <v>24</v>
      </c>
      <c r="B123" s="16" t="s">
        <v>8</v>
      </c>
      <c r="C123" s="16" t="s">
        <v>15</v>
      </c>
      <c r="D123" s="16" t="s">
        <v>29</v>
      </c>
      <c r="E123" s="16" t="s">
        <v>104</v>
      </c>
      <c r="F123" s="16" t="s">
        <v>25</v>
      </c>
      <c r="G123" s="16"/>
      <c r="H123" s="17">
        <f>H124</f>
        <v>53905</v>
      </c>
      <c r="I123" s="18">
        <f t="shared" ref="I123:J123" si="39">I124</f>
        <v>54439</v>
      </c>
      <c r="J123" s="18">
        <f t="shared" si="39"/>
        <v>56480</v>
      </c>
    </row>
    <row r="124" spans="1:10" ht="25.5" outlineLevel="6" x14ac:dyDescent="0.25">
      <c r="A124" s="15" t="s">
        <v>26</v>
      </c>
      <c r="B124" s="16" t="s">
        <v>8</v>
      </c>
      <c r="C124" s="16" t="s">
        <v>15</v>
      </c>
      <c r="D124" s="16" t="s">
        <v>29</v>
      </c>
      <c r="E124" s="16" t="s">
        <v>104</v>
      </c>
      <c r="F124" s="16" t="s">
        <v>25</v>
      </c>
      <c r="G124" s="16" t="s">
        <v>27</v>
      </c>
      <c r="H124" s="17">
        <v>53905</v>
      </c>
      <c r="I124" s="18">
        <v>54439</v>
      </c>
      <c r="J124" s="18">
        <v>56480</v>
      </c>
    </row>
    <row r="125" spans="1:10" ht="38.25" outlineLevel="4" x14ac:dyDescent="0.25">
      <c r="A125" s="15" t="s">
        <v>105</v>
      </c>
      <c r="B125" s="16" t="s">
        <v>8</v>
      </c>
      <c r="C125" s="16" t="s">
        <v>29</v>
      </c>
      <c r="D125" s="16" t="s">
        <v>9</v>
      </c>
      <c r="E125" s="16" t="s">
        <v>10</v>
      </c>
      <c r="F125" s="16" t="s">
        <v>11</v>
      </c>
      <c r="G125" s="16"/>
      <c r="H125" s="17">
        <f>H126</f>
        <v>180880.11</v>
      </c>
      <c r="I125" s="18">
        <f t="shared" ref="I125:J125" si="40">I126</f>
        <v>140880.10999999999</v>
      </c>
      <c r="J125" s="18">
        <f t="shared" si="40"/>
        <v>140880.10999999999</v>
      </c>
    </row>
    <row r="126" spans="1:10" ht="51" outlineLevel="5" x14ac:dyDescent="0.25">
      <c r="A126" s="15" t="s">
        <v>228</v>
      </c>
      <c r="B126" s="16" t="s">
        <v>8</v>
      </c>
      <c r="C126" s="16" t="s">
        <v>29</v>
      </c>
      <c r="D126" s="16">
        <v>10</v>
      </c>
      <c r="E126" s="16" t="s">
        <v>10</v>
      </c>
      <c r="F126" s="16" t="s">
        <v>11</v>
      </c>
      <c r="G126" s="16"/>
      <c r="H126" s="17">
        <f>H127+H131+H135</f>
        <v>180880.11</v>
      </c>
      <c r="I126" s="18">
        <f t="shared" ref="I126:J126" si="41">I127+I131+I135</f>
        <v>140880.10999999999</v>
      </c>
      <c r="J126" s="18">
        <f t="shared" si="41"/>
        <v>140880.10999999999</v>
      </c>
    </row>
    <row r="127" spans="1:10" ht="51" outlineLevel="6" x14ac:dyDescent="0.25">
      <c r="A127" s="15" t="s">
        <v>107</v>
      </c>
      <c r="B127" s="16" t="s">
        <v>8</v>
      </c>
      <c r="C127" s="16" t="s">
        <v>29</v>
      </c>
      <c r="D127" s="16">
        <v>10</v>
      </c>
      <c r="E127" s="16" t="s">
        <v>108</v>
      </c>
      <c r="F127" s="16" t="s">
        <v>11</v>
      </c>
      <c r="G127" s="16"/>
      <c r="H127" s="17">
        <f>H128</f>
        <v>20000</v>
      </c>
      <c r="I127" s="18">
        <f t="shared" ref="I127:J129" si="42">I128</f>
        <v>20000</v>
      </c>
      <c r="J127" s="18">
        <f t="shared" si="42"/>
        <v>20000</v>
      </c>
    </row>
    <row r="128" spans="1:10" ht="38.25" outlineLevel="1" x14ac:dyDescent="0.25">
      <c r="A128" s="15" t="s">
        <v>36</v>
      </c>
      <c r="B128" s="16" t="s">
        <v>8</v>
      </c>
      <c r="C128" s="16" t="s">
        <v>29</v>
      </c>
      <c r="D128" s="16">
        <v>10</v>
      </c>
      <c r="E128" s="16" t="s">
        <v>108</v>
      </c>
      <c r="F128" s="16" t="s">
        <v>37</v>
      </c>
      <c r="G128" s="16"/>
      <c r="H128" s="17">
        <f>H129</f>
        <v>20000</v>
      </c>
      <c r="I128" s="18">
        <f t="shared" si="42"/>
        <v>20000</v>
      </c>
      <c r="J128" s="18">
        <f t="shared" si="42"/>
        <v>20000</v>
      </c>
    </row>
    <row r="129" spans="1:10" ht="33" customHeight="1" outlineLevel="2" x14ac:dyDescent="0.25">
      <c r="A129" s="15" t="s">
        <v>222</v>
      </c>
      <c r="B129" s="16" t="s">
        <v>8</v>
      </c>
      <c r="C129" s="16" t="s">
        <v>29</v>
      </c>
      <c r="D129" s="16">
        <v>10</v>
      </c>
      <c r="E129" s="16" t="s">
        <v>108</v>
      </c>
      <c r="F129" s="16" t="s">
        <v>38</v>
      </c>
      <c r="G129" s="16"/>
      <c r="H129" s="17">
        <f>H130</f>
        <v>20000</v>
      </c>
      <c r="I129" s="18">
        <f t="shared" si="42"/>
        <v>20000</v>
      </c>
      <c r="J129" s="18">
        <f t="shared" si="42"/>
        <v>20000</v>
      </c>
    </row>
    <row r="130" spans="1:10" outlineLevel="3" x14ac:dyDescent="0.25">
      <c r="A130" s="15" t="s">
        <v>223</v>
      </c>
      <c r="B130" s="16" t="s">
        <v>8</v>
      </c>
      <c r="C130" s="16" t="s">
        <v>29</v>
      </c>
      <c r="D130" s="16">
        <v>10</v>
      </c>
      <c r="E130" s="16" t="s">
        <v>108</v>
      </c>
      <c r="F130" s="16" t="s">
        <v>38</v>
      </c>
      <c r="G130" s="16" t="s">
        <v>42</v>
      </c>
      <c r="H130" s="17">
        <v>20000</v>
      </c>
      <c r="I130" s="18">
        <v>20000</v>
      </c>
      <c r="J130" s="18">
        <v>20000</v>
      </c>
    </row>
    <row r="131" spans="1:10" ht="51" outlineLevel="4" x14ac:dyDescent="0.25">
      <c r="A131" s="15" t="s">
        <v>109</v>
      </c>
      <c r="B131" s="16" t="s">
        <v>8</v>
      </c>
      <c r="C131" s="16" t="s">
        <v>29</v>
      </c>
      <c r="D131" s="16">
        <v>10</v>
      </c>
      <c r="E131" s="16" t="s">
        <v>110</v>
      </c>
      <c r="F131" s="16" t="s">
        <v>11</v>
      </c>
      <c r="G131" s="16"/>
      <c r="H131" s="17">
        <f>H132</f>
        <v>20000</v>
      </c>
      <c r="I131" s="18">
        <f t="shared" ref="I131:J133" si="43">I132</f>
        <v>20000</v>
      </c>
      <c r="J131" s="18">
        <f t="shared" si="43"/>
        <v>20000</v>
      </c>
    </row>
    <row r="132" spans="1:10" ht="38.25" outlineLevel="5" x14ac:dyDescent="0.25">
      <c r="A132" s="15" t="s">
        <v>36</v>
      </c>
      <c r="B132" s="16" t="s">
        <v>8</v>
      </c>
      <c r="C132" s="16" t="s">
        <v>29</v>
      </c>
      <c r="D132" s="16">
        <v>10</v>
      </c>
      <c r="E132" s="16" t="s">
        <v>110</v>
      </c>
      <c r="F132" s="16" t="s">
        <v>37</v>
      </c>
      <c r="G132" s="16"/>
      <c r="H132" s="17">
        <f>H133</f>
        <v>20000</v>
      </c>
      <c r="I132" s="18">
        <f t="shared" si="43"/>
        <v>20000</v>
      </c>
      <c r="J132" s="18">
        <f t="shared" si="43"/>
        <v>20000</v>
      </c>
    </row>
    <row r="133" spans="1:10" ht="30.75" customHeight="1" outlineLevel="6" x14ac:dyDescent="0.25">
      <c r="A133" s="15" t="s">
        <v>222</v>
      </c>
      <c r="B133" s="16" t="s">
        <v>8</v>
      </c>
      <c r="C133" s="16" t="s">
        <v>29</v>
      </c>
      <c r="D133" s="16">
        <v>10</v>
      </c>
      <c r="E133" s="16" t="s">
        <v>110</v>
      </c>
      <c r="F133" s="16" t="s">
        <v>38</v>
      </c>
      <c r="G133" s="16"/>
      <c r="H133" s="17">
        <f>H134</f>
        <v>20000</v>
      </c>
      <c r="I133" s="18">
        <f t="shared" si="43"/>
        <v>20000</v>
      </c>
      <c r="J133" s="18">
        <f t="shared" si="43"/>
        <v>20000</v>
      </c>
    </row>
    <row r="134" spans="1:10" ht="27.75" customHeight="1" outlineLevel="3" x14ac:dyDescent="0.25">
      <c r="A134" s="15" t="s">
        <v>224</v>
      </c>
      <c r="B134" s="16" t="s">
        <v>8</v>
      </c>
      <c r="C134" s="16" t="s">
        <v>29</v>
      </c>
      <c r="D134" s="16">
        <v>10</v>
      </c>
      <c r="E134" s="16" t="s">
        <v>110</v>
      </c>
      <c r="F134" s="16" t="s">
        <v>38</v>
      </c>
      <c r="G134" s="16" t="s">
        <v>69</v>
      </c>
      <c r="H134" s="17">
        <v>20000</v>
      </c>
      <c r="I134" s="18">
        <v>20000</v>
      </c>
      <c r="J134" s="18">
        <v>20000</v>
      </c>
    </row>
    <row r="135" spans="1:10" ht="76.5" outlineLevel="4" x14ac:dyDescent="0.25">
      <c r="A135" s="15" t="s">
        <v>111</v>
      </c>
      <c r="B135" s="16" t="s">
        <v>8</v>
      </c>
      <c r="C135" s="16" t="s">
        <v>29</v>
      </c>
      <c r="D135" s="16">
        <v>10</v>
      </c>
      <c r="E135" s="16" t="s">
        <v>112</v>
      </c>
      <c r="F135" s="16" t="s">
        <v>11</v>
      </c>
      <c r="G135" s="16"/>
      <c r="H135" s="17">
        <f>H136+H139</f>
        <v>140880.10999999999</v>
      </c>
      <c r="I135" s="18">
        <f t="shared" ref="I135:J135" si="44">I136+I139</f>
        <v>100880.11</v>
      </c>
      <c r="J135" s="18">
        <f t="shared" si="44"/>
        <v>100880.11</v>
      </c>
    </row>
    <row r="136" spans="1:10" ht="38.25" outlineLevel="5" x14ac:dyDescent="0.25">
      <c r="A136" s="15" t="s">
        <v>36</v>
      </c>
      <c r="B136" s="16" t="s">
        <v>8</v>
      </c>
      <c r="C136" s="16" t="s">
        <v>29</v>
      </c>
      <c r="D136" s="16">
        <v>10</v>
      </c>
      <c r="E136" s="16" t="s">
        <v>112</v>
      </c>
      <c r="F136" s="16" t="s">
        <v>37</v>
      </c>
      <c r="G136" s="16"/>
      <c r="H136" s="17">
        <f>H137</f>
        <v>140000</v>
      </c>
      <c r="I136" s="18">
        <f t="shared" ref="I136:J137" si="45">I137</f>
        <v>100000</v>
      </c>
      <c r="J136" s="18">
        <f t="shared" si="45"/>
        <v>100000</v>
      </c>
    </row>
    <row r="137" spans="1:10" ht="30" customHeight="1" outlineLevel="6" x14ac:dyDescent="0.25">
      <c r="A137" s="15" t="s">
        <v>222</v>
      </c>
      <c r="B137" s="16" t="s">
        <v>8</v>
      </c>
      <c r="C137" s="16" t="s">
        <v>29</v>
      </c>
      <c r="D137" s="16">
        <v>10</v>
      </c>
      <c r="E137" s="16" t="s">
        <v>112</v>
      </c>
      <c r="F137" s="16" t="s">
        <v>38</v>
      </c>
      <c r="G137" s="16"/>
      <c r="H137" s="17">
        <f>H138</f>
        <v>140000</v>
      </c>
      <c r="I137" s="18">
        <f t="shared" si="45"/>
        <v>100000</v>
      </c>
      <c r="J137" s="18">
        <f t="shared" si="45"/>
        <v>100000</v>
      </c>
    </row>
    <row r="138" spans="1:10" outlineLevel="3" x14ac:dyDescent="0.25">
      <c r="A138" s="15" t="s">
        <v>41</v>
      </c>
      <c r="B138" s="16" t="s">
        <v>8</v>
      </c>
      <c r="C138" s="16" t="s">
        <v>29</v>
      </c>
      <c r="D138" s="16">
        <v>10</v>
      </c>
      <c r="E138" s="16" t="s">
        <v>112</v>
      </c>
      <c r="F138" s="16" t="s">
        <v>38</v>
      </c>
      <c r="G138" s="16" t="s">
        <v>42</v>
      </c>
      <c r="H138" s="17">
        <v>140000</v>
      </c>
      <c r="I138" s="18">
        <v>100000</v>
      </c>
      <c r="J138" s="18">
        <v>100000</v>
      </c>
    </row>
    <row r="139" spans="1:10" outlineLevel="4" x14ac:dyDescent="0.25">
      <c r="A139" s="15" t="s">
        <v>57</v>
      </c>
      <c r="B139" s="16" t="s">
        <v>8</v>
      </c>
      <c r="C139" s="16" t="s">
        <v>29</v>
      </c>
      <c r="D139" s="16">
        <v>10</v>
      </c>
      <c r="E139" s="16" t="s">
        <v>112</v>
      </c>
      <c r="F139" s="16" t="s">
        <v>58</v>
      </c>
      <c r="G139" s="16"/>
      <c r="H139" s="17">
        <v>880.11</v>
      </c>
      <c r="I139" s="18">
        <v>880.11</v>
      </c>
      <c r="J139" s="18">
        <v>880.11</v>
      </c>
    </row>
    <row r="140" spans="1:10" outlineLevel="5" x14ac:dyDescent="0.25">
      <c r="A140" s="15" t="s">
        <v>80</v>
      </c>
      <c r="B140" s="16" t="s">
        <v>8</v>
      </c>
      <c r="C140" s="16" t="s">
        <v>29</v>
      </c>
      <c r="D140" s="16">
        <v>10</v>
      </c>
      <c r="E140" s="16" t="s">
        <v>112</v>
      </c>
      <c r="F140" s="16" t="s">
        <v>81</v>
      </c>
      <c r="G140" s="16"/>
      <c r="H140" s="17">
        <v>880.11</v>
      </c>
      <c r="I140" s="18">
        <v>880.11</v>
      </c>
      <c r="J140" s="18">
        <v>880.11</v>
      </c>
    </row>
    <row r="141" spans="1:10" outlineLevel="6" x14ac:dyDescent="0.25">
      <c r="A141" s="15" t="s">
        <v>77</v>
      </c>
      <c r="B141" s="16" t="s">
        <v>8</v>
      </c>
      <c r="C141" s="16" t="s">
        <v>29</v>
      </c>
      <c r="D141" s="16">
        <v>10</v>
      </c>
      <c r="E141" s="16" t="s">
        <v>112</v>
      </c>
      <c r="F141" s="16" t="s">
        <v>81</v>
      </c>
      <c r="G141" s="16" t="s">
        <v>78</v>
      </c>
      <c r="H141" s="17">
        <v>880.11</v>
      </c>
      <c r="I141" s="18">
        <v>880.11</v>
      </c>
      <c r="J141" s="18">
        <v>880.11</v>
      </c>
    </row>
    <row r="142" spans="1:10" outlineLevel="6" x14ac:dyDescent="0.25">
      <c r="A142" s="25" t="s">
        <v>200</v>
      </c>
      <c r="B142" s="56" t="s">
        <v>8</v>
      </c>
      <c r="C142" s="21" t="s">
        <v>33</v>
      </c>
      <c r="D142" s="21" t="s">
        <v>9</v>
      </c>
      <c r="E142" s="21" t="s">
        <v>10</v>
      </c>
      <c r="F142" s="21" t="s">
        <v>11</v>
      </c>
      <c r="G142" s="16"/>
      <c r="H142" s="17">
        <f>H143</f>
        <v>802547.81</v>
      </c>
      <c r="I142" s="18">
        <f t="shared" ref="I142:J142" si="46">I143</f>
        <v>802547.81</v>
      </c>
      <c r="J142" s="18">
        <f t="shared" si="46"/>
        <v>802547.81</v>
      </c>
    </row>
    <row r="143" spans="1:10" ht="25.5" outlineLevel="6" x14ac:dyDescent="0.25">
      <c r="A143" s="25" t="s">
        <v>201</v>
      </c>
      <c r="B143" s="56" t="s">
        <v>8</v>
      </c>
      <c r="C143" s="21" t="s">
        <v>33</v>
      </c>
      <c r="D143" s="21" t="s">
        <v>106</v>
      </c>
      <c r="E143" s="21" t="s">
        <v>10</v>
      </c>
      <c r="F143" s="21" t="s">
        <v>11</v>
      </c>
      <c r="G143" s="16"/>
      <c r="H143" s="17">
        <f>H144+H148</f>
        <v>802547.81</v>
      </c>
      <c r="I143" s="18">
        <f t="shared" ref="I143:J143" si="47">I144+I148</f>
        <v>802547.81</v>
      </c>
      <c r="J143" s="18">
        <f t="shared" si="47"/>
        <v>802547.81</v>
      </c>
    </row>
    <row r="144" spans="1:10" ht="102" outlineLevel="6" x14ac:dyDescent="0.25">
      <c r="A144" s="25" t="s">
        <v>202</v>
      </c>
      <c r="B144" s="56" t="s">
        <v>8</v>
      </c>
      <c r="C144" s="21" t="s">
        <v>33</v>
      </c>
      <c r="D144" s="21" t="s">
        <v>106</v>
      </c>
      <c r="E144" s="21" t="s">
        <v>204</v>
      </c>
      <c r="F144" s="21" t="s">
        <v>11</v>
      </c>
      <c r="G144" s="16"/>
      <c r="H144" s="17">
        <f>H147</f>
        <v>18304.759999999998</v>
      </c>
      <c r="I144" s="18">
        <f t="shared" ref="I144:J144" si="48">I147</f>
        <v>18304.759999999998</v>
      </c>
      <c r="J144" s="18">
        <f t="shared" si="48"/>
        <v>18304.759999999998</v>
      </c>
    </row>
    <row r="145" spans="1:10" ht="38.25" outlineLevel="6" x14ac:dyDescent="0.25">
      <c r="A145" s="15" t="s">
        <v>36</v>
      </c>
      <c r="B145" s="56" t="s">
        <v>8</v>
      </c>
      <c r="C145" s="21" t="s">
        <v>33</v>
      </c>
      <c r="D145" s="21" t="s">
        <v>106</v>
      </c>
      <c r="E145" s="21" t="s">
        <v>204</v>
      </c>
      <c r="F145" s="16">
        <v>200</v>
      </c>
      <c r="G145" s="16"/>
      <c r="H145" s="17">
        <f>H147</f>
        <v>18304.759999999998</v>
      </c>
      <c r="I145" s="18">
        <f t="shared" ref="I145:J145" si="49">I147</f>
        <v>18304.759999999998</v>
      </c>
      <c r="J145" s="18">
        <f t="shared" si="49"/>
        <v>18304.759999999998</v>
      </c>
    </row>
    <row r="146" spans="1:10" ht="25.5" outlineLevel="6" x14ac:dyDescent="0.25">
      <c r="A146" s="15" t="s">
        <v>222</v>
      </c>
      <c r="B146" s="56" t="s">
        <v>8</v>
      </c>
      <c r="C146" s="21" t="s">
        <v>33</v>
      </c>
      <c r="D146" s="21" t="s">
        <v>106</v>
      </c>
      <c r="E146" s="21" t="s">
        <v>204</v>
      </c>
      <c r="F146" s="57">
        <v>244</v>
      </c>
      <c r="G146" s="16"/>
      <c r="H146" s="17">
        <f>H147</f>
        <v>18304.759999999998</v>
      </c>
      <c r="I146" s="18">
        <f>I147</f>
        <v>18304.759999999998</v>
      </c>
      <c r="J146" s="18">
        <f>J147</f>
        <v>18304.759999999998</v>
      </c>
    </row>
    <row r="147" spans="1:10" outlineLevel="6" x14ac:dyDescent="0.25">
      <c r="A147" s="15" t="s">
        <v>41</v>
      </c>
      <c r="B147" s="56" t="s">
        <v>8</v>
      </c>
      <c r="C147" s="21" t="s">
        <v>33</v>
      </c>
      <c r="D147" s="21" t="s">
        <v>106</v>
      </c>
      <c r="E147" s="21" t="s">
        <v>204</v>
      </c>
      <c r="F147" s="16">
        <v>244</v>
      </c>
      <c r="G147" s="16" t="s">
        <v>42</v>
      </c>
      <c r="H147" s="17">
        <v>18304.759999999998</v>
      </c>
      <c r="I147" s="18">
        <v>18304.759999999998</v>
      </c>
      <c r="J147" s="18">
        <v>18304.759999999998</v>
      </c>
    </row>
    <row r="148" spans="1:10" ht="140.25" outlineLevel="6" x14ac:dyDescent="0.25">
      <c r="A148" s="25" t="s">
        <v>203</v>
      </c>
      <c r="B148" s="56" t="s">
        <v>8</v>
      </c>
      <c r="C148" s="21" t="s">
        <v>33</v>
      </c>
      <c r="D148" s="21" t="s">
        <v>106</v>
      </c>
      <c r="E148" s="21" t="s">
        <v>205</v>
      </c>
      <c r="F148" s="21" t="s">
        <v>11</v>
      </c>
      <c r="G148" s="16"/>
      <c r="H148" s="17">
        <f>H151</f>
        <v>784243.05</v>
      </c>
      <c r="I148" s="18">
        <f t="shared" ref="I148:J148" si="50">I151</f>
        <v>784243.05</v>
      </c>
      <c r="J148" s="18">
        <f t="shared" si="50"/>
        <v>784243.05</v>
      </c>
    </row>
    <row r="149" spans="1:10" ht="38.25" outlineLevel="6" x14ac:dyDescent="0.25">
      <c r="A149" s="15" t="s">
        <v>36</v>
      </c>
      <c r="B149" s="56" t="s">
        <v>8</v>
      </c>
      <c r="C149" s="21" t="s">
        <v>33</v>
      </c>
      <c r="D149" s="21" t="s">
        <v>106</v>
      </c>
      <c r="E149" s="21" t="s">
        <v>205</v>
      </c>
      <c r="F149" s="21" t="s">
        <v>37</v>
      </c>
      <c r="G149" s="16"/>
      <c r="H149" s="17">
        <f>H151</f>
        <v>784243.05</v>
      </c>
      <c r="I149" s="18">
        <f t="shared" ref="I149:J149" si="51">I151</f>
        <v>784243.05</v>
      </c>
      <c r="J149" s="18">
        <f t="shared" si="51"/>
        <v>784243.05</v>
      </c>
    </row>
    <row r="150" spans="1:10" ht="25.5" outlineLevel="6" x14ac:dyDescent="0.25">
      <c r="A150" s="15" t="s">
        <v>222</v>
      </c>
      <c r="B150" s="56" t="s">
        <v>8</v>
      </c>
      <c r="C150" s="21" t="s">
        <v>33</v>
      </c>
      <c r="D150" s="21" t="s">
        <v>106</v>
      </c>
      <c r="E150" s="21" t="s">
        <v>205</v>
      </c>
      <c r="F150" s="21" t="s">
        <v>38</v>
      </c>
      <c r="G150" s="16"/>
      <c r="H150" s="17">
        <f>H151</f>
        <v>784243.05</v>
      </c>
      <c r="I150" s="18">
        <f>I151</f>
        <v>784243.05</v>
      </c>
      <c r="J150" s="18">
        <f>J151</f>
        <v>784243.05</v>
      </c>
    </row>
    <row r="151" spans="1:10" outlineLevel="6" x14ac:dyDescent="0.25">
      <c r="A151" s="15" t="s">
        <v>41</v>
      </c>
      <c r="B151" s="56" t="s">
        <v>8</v>
      </c>
      <c r="C151" s="21" t="s">
        <v>33</v>
      </c>
      <c r="D151" s="21" t="s">
        <v>106</v>
      </c>
      <c r="E151" s="21" t="s">
        <v>205</v>
      </c>
      <c r="F151" s="16">
        <v>244</v>
      </c>
      <c r="G151" s="16" t="s">
        <v>42</v>
      </c>
      <c r="H151" s="17">
        <v>784243.05</v>
      </c>
      <c r="I151" s="18">
        <v>784243.05</v>
      </c>
      <c r="J151" s="18">
        <v>784243.05</v>
      </c>
    </row>
    <row r="152" spans="1:10" ht="25.5" outlineLevel="2" x14ac:dyDescent="0.25">
      <c r="A152" s="15" t="s">
        <v>113</v>
      </c>
      <c r="B152" s="16" t="s">
        <v>8</v>
      </c>
      <c r="C152" s="16" t="s">
        <v>114</v>
      </c>
      <c r="D152" s="16" t="s">
        <v>9</v>
      </c>
      <c r="E152" s="16" t="s">
        <v>10</v>
      </c>
      <c r="F152" s="16" t="s">
        <v>11</v>
      </c>
      <c r="G152" s="16"/>
      <c r="H152" s="17">
        <f>H153+H171</f>
        <v>3320472.15</v>
      </c>
      <c r="I152" s="27">
        <f t="shared" ref="I152:J152" si="52">I153+I171</f>
        <v>1201933.3</v>
      </c>
      <c r="J152" s="27">
        <f t="shared" si="52"/>
        <v>1165733.3</v>
      </c>
    </row>
    <row r="153" spans="1:10" outlineLevel="3" x14ac:dyDescent="0.25">
      <c r="A153" s="15" t="s">
        <v>115</v>
      </c>
      <c r="B153" s="16" t="s">
        <v>8</v>
      </c>
      <c r="C153" s="16" t="s">
        <v>114</v>
      </c>
      <c r="D153" s="16" t="s">
        <v>15</v>
      </c>
      <c r="E153" s="16" t="s">
        <v>10</v>
      </c>
      <c r="F153" s="16" t="s">
        <v>11</v>
      </c>
      <c r="G153" s="16"/>
      <c r="H153" s="17">
        <f>H154+H158+H162+H166</f>
        <v>388000</v>
      </c>
      <c r="I153" s="18">
        <f t="shared" ref="I153:J153" si="53">I154+I158+I162+I166</f>
        <v>477314</v>
      </c>
      <c r="J153" s="18">
        <f t="shared" si="53"/>
        <v>477314</v>
      </c>
    </row>
    <row r="154" spans="1:10" ht="76.5" outlineLevel="4" x14ac:dyDescent="0.25">
      <c r="A154" s="15" t="s">
        <v>116</v>
      </c>
      <c r="B154" s="16" t="s">
        <v>8</v>
      </c>
      <c r="C154" s="16" t="s">
        <v>114</v>
      </c>
      <c r="D154" s="16" t="s">
        <v>15</v>
      </c>
      <c r="E154" s="16" t="s">
        <v>117</v>
      </c>
      <c r="F154" s="16" t="s">
        <v>11</v>
      </c>
      <c r="G154" s="16"/>
      <c r="H154" s="17">
        <v>300000</v>
      </c>
      <c r="I154" s="18">
        <v>300000</v>
      </c>
      <c r="J154" s="18">
        <v>300000</v>
      </c>
    </row>
    <row r="155" spans="1:10" outlineLevel="5" x14ac:dyDescent="0.25">
      <c r="A155" s="15" t="s">
        <v>57</v>
      </c>
      <c r="B155" s="16" t="s">
        <v>8</v>
      </c>
      <c r="C155" s="16" t="s">
        <v>114</v>
      </c>
      <c r="D155" s="16" t="s">
        <v>15</v>
      </c>
      <c r="E155" s="16" t="s">
        <v>117</v>
      </c>
      <c r="F155" s="16" t="s">
        <v>58</v>
      </c>
      <c r="G155" s="16"/>
      <c r="H155" s="17">
        <v>300000</v>
      </c>
      <c r="I155" s="18">
        <v>300000</v>
      </c>
      <c r="J155" s="18">
        <v>300000</v>
      </c>
    </row>
    <row r="156" spans="1:10" ht="76.5" outlineLevel="6" x14ac:dyDescent="0.25">
      <c r="A156" s="15" t="s">
        <v>118</v>
      </c>
      <c r="B156" s="16" t="s">
        <v>8</v>
      </c>
      <c r="C156" s="16" t="s">
        <v>114</v>
      </c>
      <c r="D156" s="16" t="s">
        <v>15</v>
      </c>
      <c r="E156" s="16" t="s">
        <v>117</v>
      </c>
      <c r="F156" s="16" t="s">
        <v>119</v>
      </c>
      <c r="G156" s="16"/>
      <c r="H156" s="17">
        <v>300000</v>
      </c>
      <c r="I156" s="18">
        <v>300000</v>
      </c>
      <c r="J156" s="18">
        <v>300000</v>
      </c>
    </row>
    <row r="157" spans="1:10" ht="38.25" outlineLevel="6" x14ac:dyDescent="0.25">
      <c r="A157" s="15" t="s">
        <v>229</v>
      </c>
      <c r="B157" s="16" t="s">
        <v>8</v>
      </c>
      <c r="C157" s="16" t="s">
        <v>114</v>
      </c>
      <c r="D157" s="16" t="s">
        <v>15</v>
      </c>
      <c r="E157" s="16" t="s">
        <v>117</v>
      </c>
      <c r="F157" s="16" t="s">
        <v>119</v>
      </c>
      <c r="G157" s="16" t="s">
        <v>120</v>
      </c>
      <c r="H157" s="17">
        <v>300000</v>
      </c>
      <c r="I157" s="18">
        <v>300000</v>
      </c>
      <c r="J157" s="18">
        <v>300000</v>
      </c>
    </row>
    <row r="158" spans="1:10" ht="25.5" outlineLevel="6" x14ac:dyDescent="0.25">
      <c r="A158" s="15" t="s">
        <v>121</v>
      </c>
      <c r="B158" s="16" t="s">
        <v>8</v>
      </c>
      <c r="C158" s="16" t="s">
        <v>114</v>
      </c>
      <c r="D158" s="16" t="s">
        <v>15</v>
      </c>
      <c r="E158" s="16" t="s">
        <v>122</v>
      </c>
      <c r="F158" s="16" t="s">
        <v>11</v>
      </c>
      <c r="G158" s="16"/>
      <c r="H158" s="17">
        <f>H159</f>
        <v>0</v>
      </c>
      <c r="I158" s="18">
        <f t="shared" ref="I158:J160" si="54">I159</f>
        <v>89314</v>
      </c>
      <c r="J158" s="18">
        <f t="shared" si="54"/>
        <v>89314</v>
      </c>
    </row>
    <row r="159" spans="1:10" ht="38.25" outlineLevel="6" x14ac:dyDescent="0.25">
      <c r="A159" s="15" t="s">
        <v>36</v>
      </c>
      <c r="B159" s="16" t="s">
        <v>8</v>
      </c>
      <c r="C159" s="16" t="s">
        <v>114</v>
      </c>
      <c r="D159" s="16" t="s">
        <v>15</v>
      </c>
      <c r="E159" s="16" t="s">
        <v>122</v>
      </c>
      <c r="F159" s="16" t="s">
        <v>37</v>
      </c>
      <c r="G159" s="16"/>
      <c r="H159" s="17">
        <f>H160</f>
        <v>0</v>
      </c>
      <c r="I159" s="18">
        <f t="shared" si="54"/>
        <v>89314</v>
      </c>
      <c r="J159" s="18">
        <f t="shared" si="54"/>
        <v>89314</v>
      </c>
    </row>
    <row r="160" spans="1:10" ht="28.5" customHeight="1" outlineLevel="3" x14ac:dyDescent="0.25">
      <c r="A160" s="15" t="s">
        <v>222</v>
      </c>
      <c r="B160" s="16" t="s">
        <v>8</v>
      </c>
      <c r="C160" s="16" t="s">
        <v>114</v>
      </c>
      <c r="D160" s="16" t="s">
        <v>15</v>
      </c>
      <c r="E160" s="16" t="s">
        <v>122</v>
      </c>
      <c r="F160" s="16" t="s">
        <v>38</v>
      </c>
      <c r="G160" s="16"/>
      <c r="H160" s="17">
        <f>H161</f>
        <v>0</v>
      </c>
      <c r="I160" s="18">
        <f t="shared" si="54"/>
        <v>89314</v>
      </c>
      <c r="J160" s="18">
        <f t="shared" si="54"/>
        <v>89314</v>
      </c>
    </row>
    <row r="161" spans="1:10" outlineLevel="4" x14ac:dyDescent="0.25">
      <c r="A161" s="15" t="s">
        <v>223</v>
      </c>
      <c r="B161" s="16" t="s">
        <v>8</v>
      </c>
      <c r="C161" s="16" t="s">
        <v>114</v>
      </c>
      <c r="D161" s="16" t="s">
        <v>15</v>
      </c>
      <c r="E161" s="16" t="s">
        <v>122</v>
      </c>
      <c r="F161" s="16" t="s">
        <v>38</v>
      </c>
      <c r="G161" s="16" t="s">
        <v>42</v>
      </c>
      <c r="H161" s="17">
        <v>0</v>
      </c>
      <c r="I161" s="18">
        <v>89314</v>
      </c>
      <c r="J161" s="18">
        <v>89314</v>
      </c>
    </row>
    <row r="162" spans="1:10" ht="25.5" outlineLevel="5" x14ac:dyDescent="0.25">
      <c r="A162" s="15" t="s">
        <v>123</v>
      </c>
      <c r="B162" s="16" t="s">
        <v>8</v>
      </c>
      <c r="C162" s="16" t="s">
        <v>114</v>
      </c>
      <c r="D162" s="16" t="s">
        <v>15</v>
      </c>
      <c r="E162" s="16" t="s">
        <v>124</v>
      </c>
      <c r="F162" s="16" t="s">
        <v>11</v>
      </c>
      <c r="G162" s="16"/>
      <c r="H162" s="17">
        <f>H163</f>
        <v>8000</v>
      </c>
      <c r="I162" s="18">
        <f t="shared" ref="I162:J164" si="55">I163</f>
        <v>8000</v>
      </c>
      <c r="J162" s="18">
        <f t="shared" si="55"/>
        <v>8000</v>
      </c>
    </row>
    <row r="163" spans="1:10" ht="38.25" outlineLevel="6" x14ac:dyDescent="0.25">
      <c r="A163" s="15" t="s">
        <v>36</v>
      </c>
      <c r="B163" s="16" t="s">
        <v>8</v>
      </c>
      <c r="C163" s="16" t="s">
        <v>114</v>
      </c>
      <c r="D163" s="16" t="s">
        <v>15</v>
      </c>
      <c r="E163" s="16" t="s">
        <v>124</v>
      </c>
      <c r="F163" s="16" t="s">
        <v>37</v>
      </c>
      <c r="G163" s="16"/>
      <c r="H163" s="17">
        <f>H164</f>
        <v>8000</v>
      </c>
      <c r="I163" s="18">
        <f t="shared" si="55"/>
        <v>8000</v>
      </c>
      <c r="J163" s="18">
        <f t="shared" si="55"/>
        <v>8000</v>
      </c>
    </row>
    <row r="164" spans="1:10" ht="26.25" customHeight="1" outlineLevel="6" x14ac:dyDescent="0.25">
      <c r="A164" s="15" t="s">
        <v>222</v>
      </c>
      <c r="B164" s="16" t="s">
        <v>8</v>
      </c>
      <c r="C164" s="16" t="s">
        <v>114</v>
      </c>
      <c r="D164" s="16" t="s">
        <v>15</v>
      </c>
      <c r="E164" s="16" t="s">
        <v>124</v>
      </c>
      <c r="F164" s="16" t="s">
        <v>38</v>
      </c>
      <c r="G164" s="16"/>
      <c r="H164" s="17">
        <f>H165</f>
        <v>8000</v>
      </c>
      <c r="I164" s="18">
        <f t="shared" si="55"/>
        <v>8000</v>
      </c>
      <c r="J164" s="18">
        <f t="shared" si="55"/>
        <v>8000</v>
      </c>
    </row>
    <row r="165" spans="1:10" outlineLevel="6" x14ac:dyDescent="0.25">
      <c r="A165" s="15" t="s">
        <v>223</v>
      </c>
      <c r="B165" s="16" t="s">
        <v>8</v>
      </c>
      <c r="C165" s="16" t="s">
        <v>114</v>
      </c>
      <c r="D165" s="16" t="s">
        <v>15</v>
      </c>
      <c r="E165" s="16" t="s">
        <v>124</v>
      </c>
      <c r="F165" s="16" t="s">
        <v>38</v>
      </c>
      <c r="G165" s="16" t="s">
        <v>42</v>
      </c>
      <c r="H165" s="17">
        <v>8000</v>
      </c>
      <c r="I165" s="18">
        <v>8000</v>
      </c>
      <c r="J165" s="18">
        <v>8000</v>
      </c>
    </row>
    <row r="166" spans="1:10" ht="102" outlineLevel="6" x14ac:dyDescent="0.25">
      <c r="A166" s="25" t="s">
        <v>206</v>
      </c>
      <c r="B166" s="21" t="s">
        <v>8</v>
      </c>
      <c r="C166" s="21" t="s">
        <v>114</v>
      </c>
      <c r="D166" s="21" t="s">
        <v>15</v>
      </c>
      <c r="E166" s="21" t="s">
        <v>207</v>
      </c>
      <c r="F166" s="21" t="s">
        <v>11</v>
      </c>
      <c r="G166" s="16"/>
      <c r="H166" s="17">
        <f>H167</f>
        <v>80000</v>
      </c>
      <c r="I166" s="18">
        <f t="shared" ref="I166:J167" si="56">I167</f>
        <v>80000</v>
      </c>
      <c r="J166" s="18">
        <f t="shared" si="56"/>
        <v>80000</v>
      </c>
    </row>
    <row r="167" spans="1:10" ht="38.25" outlineLevel="6" x14ac:dyDescent="0.25">
      <c r="A167" s="15" t="s">
        <v>36</v>
      </c>
      <c r="B167" s="21" t="s">
        <v>8</v>
      </c>
      <c r="C167" s="21" t="s">
        <v>114</v>
      </c>
      <c r="D167" s="21" t="s">
        <v>15</v>
      </c>
      <c r="E167" s="21" t="s">
        <v>207</v>
      </c>
      <c r="F167" s="16">
        <v>200</v>
      </c>
      <c r="G167" s="16"/>
      <c r="H167" s="17">
        <f>H168</f>
        <v>80000</v>
      </c>
      <c r="I167" s="18">
        <f t="shared" si="56"/>
        <v>80000</v>
      </c>
      <c r="J167" s="18">
        <f t="shared" si="56"/>
        <v>80000</v>
      </c>
    </row>
    <row r="168" spans="1:10" ht="23.25" customHeight="1" outlineLevel="6" x14ac:dyDescent="0.25">
      <c r="A168" s="15" t="s">
        <v>222</v>
      </c>
      <c r="B168" s="21" t="s">
        <v>8</v>
      </c>
      <c r="C168" s="21" t="s">
        <v>114</v>
      </c>
      <c r="D168" s="21" t="s">
        <v>15</v>
      </c>
      <c r="E168" s="21" t="s">
        <v>207</v>
      </c>
      <c r="F168" s="21" t="s">
        <v>38</v>
      </c>
      <c r="G168" s="21"/>
      <c r="H168" s="17">
        <f>H169+H170</f>
        <v>80000</v>
      </c>
      <c r="I168" s="18">
        <f t="shared" ref="I168:J168" si="57">I169+I170</f>
        <v>80000</v>
      </c>
      <c r="J168" s="18">
        <f t="shared" si="57"/>
        <v>80000</v>
      </c>
    </row>
    <row r="169" spans="1:10" outlineLevel="6" x14ac:dyDescent="0.25">
      <c r="A169" s="15" t="s">
        <v>223</v>
      </c>
      <c r="B169" s="21" t="s">
        <v>8</v>
      </c>
      <c r="C169" s="21" t="s">
        <v>114</v>
      </c>
      <c r="D169" s="21" t="s">
        <v>15</v>
      </c>
      <c r="E169" s="21" t="s">
        <v>207</v>
      </c>
      <c r="F169" s="21" t="s">
        <v>38</v>
      </c>
      <c r="G169" s="21" t="s">
        <v>42</v>
      </c>
      <c r="H169" s="17">
        <v>79550</v>
      </c>
      <c r="I169" s="18">
        <v>80000</v>
      </c>
      <c r="J169" s="18">
        <v>80000</v>
      </c>
    </row>
    <row r="170" spans="1:10" ht="25.5" outlineLevel="6" x14ac:dyDescent="0.25">
      <c r="A170" s="15" t="s">
        <v>226</v>
      </c>
      <c r="B170" s="21" t="s">
        <v>8</v>
      </c>
      <c r="C170" s="21" t="s">
        <v>114</v>
      </c>
      <c r="D170" s="21" t="s">
        <v>15</v>
      </c>
      <c r="E170" s="21" t="s">
        <v>207</v>
      </c>
      <c r="F170" s="21" t="s">
        <v>38</v>
      </c>
      <c r="G170" s="21" t="s">
        <v>70</v>
      </c>
      <c r="H170" s="17">
        <v>450</v>
      </c>
      <c r="I170" s="18">
        <v>0</v>
      </c>
      <c r="J170" s="18">
        <v>0</v>
      </c>
    </row>
    <row r="171" spans="1:10" outlineLevel="3" x14ac:dyDescent="0.25">
      <c r="A171" s="15" t="s">
        <v>125</v>
      </c>
      <c r="B171" s="16" t="s">
        <v>8</v>
      </c>
      <c r="C171" s="16" t="s">
        <v>114</v>
      </c>
      <c r="D171" s="16" t="s">
        <v>29</v>
      </c>
      <c r="E171" s="16" t="s">
        <v>10</v>
      </c>
      <c r="F171" s="16" t="s">
        <v>11</v>
      </c>
      <c r="G171" s="16"/>
      <c r="H171" s="17">
        <f>H172+H180+H189+H196+H200</f>
        <v>2932472.15</v>
      </c>
      <c r="I171" s="18">
        <f>I172+I180+I189+I196+I200</f>
        <v>724619.3</v>
      </c>
      <c r="J171" s="18">
        <f>J172+J180+J189+J196+J200</f>
        <v>688419.3</v>
      </c>
    </row>
    <row r="172" spans="1:10" ht="38.25" outlineLevel="4" x14ac:dyDescent="0.25">
      <c r="A172" s="15" t="s">
        <v>126</v>
      </c>
      <c r="B172" s="16" t="s">
        <v>8</v>
      </c>
      <c r="C172" s="16" t="s">
        <v>114</v>
      </c>
      <c r="D172" s="16" t="s">
        <v>29</v>
      </c>
      <c r="E172" s="16" t="s">
        <v>127</v>
      </c>
      <c r="F172" s="16" t="s">
        <v>11</v>
      </c>
      <c r="G172" s="16"/>
      <c r="H172" s="17">
        <f t="shared" ref="H172:J172" si="58">H173</f>
        <v>1513389.3</v>
      </c>
      <c r="I172" s="18">
        <f t="shared" si="58"/>
        <v>221619.3</v>
      </c>
      <c r="J172" s="18">
        <f t="shared" si="58"/>
        <v>185419.3</v>
      </c>
    </row>
    <row r="173" spans="1:10" ht="38.25" outlineLevel="5" x14ac:dyDescent="0.25">
      <c r="A173" s="15" t="s">
        <v>36</v>
      </c>
      <c r="B173" s="16" t="s">
        <v>8</v>
      </c>
      <c r="C173" s="16" t="s">
        <v>114</v>
      </c>
      <c r="D173" s="16" t="s">
        <v>29</v>
      </c>
      <c r="E173" s="16" t="s">
        <v>127</v>
      </c>
      <c r="F173" s="16" t="s">
        <v>37</v>
      </c>
      <c r="G173" s="16"/>
      <c r="H173" s="17">
        <f>H174+H178</f>
        <v>1513389.3</v>
      </c>
      <c r="I173" s="18">
        <f t="shared" ref="I173:J173" si="59">I174+I178</f>
        <v>221619.3</v>
      </c>
      <c r="J173" s="18">
        <f t="shared" si="59"/>
        <v>185419.3</v>
      </c>
    </row>
    <row r="174" spans="1:10" ht="30" customHeight="1" outlineLevel="6" x14ac:dyDescent="0.25">
      <c r="A174" s="15" t="s">
        <v>222</v>
      </c>
      <c r="B174" s="16" t="s">
        <v>8</v>
      </c>
      <c r="C174" s="16" t="s">
        <v>114</v>
      </c>
      <c r="D174" s="16" t="s">
        <v>29</v>
      </c>
      <c r="E174" s="16" t="s">
        <v>127</v>
      </c>
      <c r="F174" s="16" t="s">
        <v>38</v>
      </c>
      <c r="G174" s="16"/>
      <c r="H174" s="17">
        <f>H175+H176+H177</f>
        <v>1213389.3</v>
      </c>
      <c r="I174" s="18">
        <f t="shared" ref="I174:J174" si="60">I175+I176+I177</f>
        <v>142686</v>
      </c>
      <c r="J174" s="18">
        <f t="shared" si="60"/>
        <v>142686</v>
      </c>
    </row>
    <row r="175" spans="1:10" ht="28.5" customHeight="1" outlineLevel="6" x14ac:dyDescent="0.25">
      <c r="A175" s="15" t="s">
        <v>224</v>
      </c>
      <c r="B175" s="16" t="s">
        <v>8</v>
      </c>
      <c r="C175" s="16" t="s">
        <v>114</v>
      </c>
      <c r="D175" s="16" t="s">
        <v>29</v>
      </c>
      <c r="E175" s="16" t="s">
        <v>127</v>
      </c>
      <c r="F175" s="16" t="s">
        <v>38</v>
      </c>
      <c r="G175" s="16" t="s">
        <v>69</v>
      </c>
      <c r="H175" s="17">
        <v>1051389.3</v>
      </c>
      <c r="I175" s="18">
        <v>130686</v>
      </c>
      <c r="J175" s="18">
        <v>130686</v>
      </c>
    </row>
    <row r="176" spans="1:10" outlineLevel="3" x14ac:dyDescent="0.25">
      <c r="A176" s="15" t="s">
        <v>223</v>
      </c>
      <c r="B176" s="16" t="s">
        <v>8</v>
      </c>
      <c r="C176" s="16" t="s">
        <v>114</v>
      </c>
      <c r="D176" s="16" t="s">
        <v>29</v>
      </c>
      <c r="E176" s="16" t="s">
        <v>127</v>
      </c>
      <c r="F176" s="16" t="s">
        <v>38</v>
      </c>
      <c r="G176" s="16" t="s">
        <v>42</v>
      </c>
      <c r="H176" s="17">
        <v>12000</v>
      </c>
      <c r="I176" s="18">
        <v>12000</v>
      </c>
      <c r="J176" s="18">
        <v>12000</v>
      </c>
    </row>
    <row r="177" spans="1:10" ht="25.5" outlineLevel="4" x14ac:dyDescent="0.25">
      <c r="A177" s="15" t="s">
        <v>65</v>
      </c>
      <c r="B177" s="16" t="s">
        <v>8</v>
      </c>
      <c r="C177" s="16" t="s">
        <v>114</v>
      </c>
      <c r="D177" s="16" t="s">
        <v>29</v>
      </c>
      <c r="E177" s="16" t="s">
        <v>127</v>
      </c>
      <c r="F177" s="16" t="s">
        <v>38</v>
      </c>
      <c r="G177" s="16" t="s">
        <v>66</v>
      </c>
      <c r="H177" s="17">
        <v>150000</v>
      </c>
      <c r="I177" s="18">
        <v>0</v>
      </c>
      <c r="J177" s="18">
        <v>0</v>
      </c>
    </row>
    <row r="178" spans="1:10" ht="25.5" outlineLevel="4" x14ac:dyDescent="0.25">
      <c r="A178" s="15" t="s">
        <v>215</v>
      </c>
      <c r="B178" s="16" t="s">
        <v>8</v>
      </c>
      <c r="C178" s="16" t="s">
        <v>114</v>
      </c>
      <c r="D178" s="16" t="s">
        <v>29</v>
      </c>
      <c r="E178" s="16" t="s">
        <v>127</v>
      </c>
      <c r="F178" s="16">
        <v>247</v>
      </c>
      <c r="G178" s="16"/>
      <c r="H178" s="17">
        <f>H179</f>
        <v>300000</v>
      </c>
      <c r="I178" s="18">
        <f>I179</f>
        <v>78933.3</v>
      </c>
      <c r="J178" s="18">
        <f>J179</f>
        <v>42733.3</v>
      </c>
    </row>
    <row r="179" spans="1:10" outlineLevel="4" x14ac:dyDescent="0.25">
      <c r="A179" s="15" t="s">
        <v>73</v>
      </c>
      <c r="B179" s="16" t="s">
        <v>8</v>
      </c>
      <c r="C179" s="16" t="s">
        <v>114</v>
      </c>
      <c r="D179" s="16" t="s">
        <v>29</v>
      </c>
      <c r="E179" s="16" t="s">
        <v>127</v>
      </c>
      <c r="F179" s="16">
        <v>247</v>
      </c>
      <c r="G179" s="16" t="s">
        <v>74</v>
      </c>
      <c r="H179" s="17">
        <v>300000</v>
      </c>
      <c r="I179" s="18">
        <v>78933.3</v>
      </c>
      <c r="J179" s="18">
        <v>42733.3</v>
      </c>
    </row>
    <row r="180" spans="1:10" ht="38.25" outlineLevel="5" x14ac:dyDescent="0.25">
      <c r="A180" s="15" t="s">
        <v>128</v>
      </c>
      <c r="B180" s="16" t="s">
        <v>8</v>
      </c>
      <c r="C180" s="16" t="s">
        <v>114</v>
      </c>
      <c r="D180" s="16" t="s">
        <v>29</v>
      </c>
      <c r="E180" s="16" t="s">
        <v>129</v>
      </c>
      <c r="F180" s="16" t="s">
        <v>11</v>
      </c>
      <c r="G180" s="16"/>
      <c r="H180" s="17">
        <f t="shared" ref="H180:J180" si="61">H181</f>
        <v>343000</v>
      </c>
      <c r="I180" s="18">
        <f t="shared" si="61"/>
        <v>173000</v>
      </c>
      <c r="J180" s="18">
        <f t="shared" si="61"/>
        <v>173000</v>
      </c>
    </row>
    <row r="181" spans="1:10" ht="38.25" outlineLevel="6" x14ac:dyDescent="0.25">
      <c r="A181" s="15" t="s">
        <v>36</v>
      </c>
      <c r="B181" s="16" t="s">
        <v>8</v>
      </c>
      <c r="C181" s="16" t="s">
        <v>114</v>
      </c>
      <c r="D181" s="16" t="s">
        <v>29</v>
      </c>
      <c r="E181" s="16" t="s">
        <v>129</v>
      </c>
      <c r="F181" s="16" t="s">
        <v>37</v>
      </c>
      <c r="G181" s="16"/>
      <c r="H181" s="17">
        <f>H182+H187</f>
        <v>343000</v>
      </c>
      <c r="I181" s="18">
        <f t="shared" ref="I181:J181" si="62">I182+I187</f>
        <v>173000</v>
      </c>
      <c r="J181" s="18">
        <f t="shared" si="62"/>
        <v>173000</v>
      </c>
    </row>
    <row r="182" spans="1:10" ht="30.75" customHeight="1" outlineLevel="1" x14ac:dyDescent="0.25">
      <c r="A182" s="15" t="s">
        <v>222</v>
      </c>
      <c r="B182" s="16" t="s">
        <v>8</v>
      </c>
      <c r="C182" s="16" t="s">
        <v>114</v>
      </c>
      <c r="D182" s="16" t="s">
        <v>29</v>
      </c>
      <c r="E182" s="16" t="s">
        <v>129</v>
      </c>
      <c r="F182" s="16" t="s">
        <v>38</v>
      </c>
      <c r="G182" s="16"/>
      <c r="H182" s="17">
        <f>H183+H184+H185+H186</f>
        <v>335000</v>
      </c>
      <c r="I182" s="18">
        <f t="shared" ref="I182:J182" si="63">I183+I184+I185+I186</f>
        <v>170000</v>
      </c>
      <c r="J182" s="18">
        <f t="shared" si="63"/>
        <v>170000</v>
      </c>
    </row>
    <row r="183" spans="1:10" ht="30" customHeight="1" outlineLevel="3" x14ac:dyDescent="0.25">
      <c r="A183" s="15" t="s">
        <v>224</v>
      </c>
      <c r="B183" s="16" t="s">
        <v>8</v>
      </c>
      <c r="C183" s="16" t="s">
        <v>114</v>
      </c>
      <c r="D183" s="16" t="s">
        <v>29</v>
      </c>
      <c r="E183" s="16" t="s">
        <v>129</v>
      </c>
      <c r="F183" s="16" t="s">
        <v>38</v>
      </c>
      <c r="G183" s="16" t="s">
        <v>69</v>
      </c>
      <c r="H183" s="17">
        <v>80000</v>
      </c>
      <c r="I183" s="18">
        <v>80000</v>
      </c>
      <c r="J183" s="18">
        <v>80000</v>
      </c>
    </row>
    <row r="184" spans="1:10" outlineLevel="4" x14ac:dyDescent="0.25">
      <c r="A184" s="15" t="s">
        <v>223</v>
      </c>
      <c r="B184" s="16" t="s">
        <v>8</v>
      </c>
      <c r="C184" s="16" t="s">
        <v>114</v>
      </c>
      <c r="D184" s="16" t="s">
        <v>29</v>
      </c>
      <c r="E184" s="16" t="s">
        <v>129</v>
      </c>
      <c r="F184" s="16" t="s">
        <v>38</v>
      </c>
      <c r="G184" s="16" t="s">
        <v>42</v>
      </c>
      <c r="H184" s="17">
        <v>235000</v>
      </c>
      <c r="I184" s="18">
        <v>70000</v>
      </c>
      <c r="J184" s="18">
        <v>70000</v>
      </c>
    </row>
    <row r="185" spans="1:10" ht="25.5" outlineLevel="5" x14ac:dyDescent="0.25">
      <c r="A185" s="15" t="s">
        <v>65</v>
      </c>
      <c r="B185" s="16" t="s">
        <v>8</v>
      </c>
      <c r="C185" s="16" t="s">
        <v>114</v>
      </c>
      <c r="D185" s="16" t="s">
        <v>29</v>
      </c>
      <c r="E185" s="16" t="s">
        <v>129</v>
      </c>
      <c r="F185" s="16" t="s">
        <v>38</v>
      </c>
      <c r="G185" s="16" t="s">
        <v>66</v>
      </c>
      <c r="H185" s="17">
        <v>15000</v>
      </c>
      <c r="I185" s="18">
        <v>15000</v>
      </c>
      <c r="J185" s="18">
        <v>15000</v>
      </c>
    </row>
    <row r="186" spans="1:10" ht="25.5" outlineLevel="6" x14ac:dyDescent="0.25">
      <c r="A186" s="15" t="s">
        <v>226</v>
      </c>
      <c r="B186" s="16" t="s">
        <v>8</v>
      </c>
      <c r="C186" s="16" t="s">
        <v>114</v>
      </c>
      <c r="D186" s="16" t="s">
        <v>29</v>
      </c>
      <c r="E186" s="16" t="s">
        <v>129</v>
      </c>
      <c r="F186" s="16" t="s">
        <v>38</v>
      </c>
      <c r="G186" s="16" t="s">
        <v>70</v>
      </c>
      <c r="H186" s="17">
        <v>5000</v>
      </c>
      <c r="I186" s="18">
        <v>5000</v>
      </c>
      <c r="J186" s="18">
        <v>5000</v>
      </c>
    </row>
    <row r="187" spans="1:10" ht="25.5" outlineLevel="6" x14ac:dyDescent="0.25">
      <c r="A187" s="15" t="s">
        <v>215</v>
      </c>
      <c r="B187" s="16" t="s">
        <v>8</v>
      </c>
      <c r="C187" s="16" t="s">
        <v>114</v>
      </c>
      <c r="D187" s="16" t="s">
        <v>29</v>
      </c>
      <c r="E187" s="16" t="s">
        <v>129</v>
      </c>
      <c r="F187" s="16">
        <v>247</v>
      </c>
      <c r="G187" s="16"/>
      <c r="H187" s="17">
        <f>H188</f>
        <v>8000</v>
      </c>
      <c r="I187" s="18">
        <f>I188</f>
        <v>3000</v>
      </c>
      <c r="J187" s="18">
        <f>J188</f>
        <v>3000</v>
      </c>
    </row>
    <row r="188" spans="1:10" outlineLevel="6" x14ac:dyDescent="0.25">
      <c r="A188" s="15" t="s">
        <v>73</v>
      </c>
      <c r="B188" s="16" t="s">
        <v>8</v>
      </c>
      <c r="C188" s="16" t="s">
        <v>114</v>
      </c>
      <c r="D188" s="16" t="s">
        <v>29</v>
      </c>
      <c r="E188" s="16" t="s">
        <v>129</v>
      </c>
      <c r="F188" s="16">
        <v>247</v>
      </c>
      <c r="G188" s="16" t="s">
        <v>74</v>
      </c>
      <c r="H188" s="17">
        <v>8000</v>
      </c>
      <c r="I188" s="18">
        <v>3000</v>
      </c>
      <c r="J188" s="18">
        <v>3000</v>
      </c>
    </row>
    <row r="189" spans="1:10" ht="38.25" outlineLevel="3" x14ac:dyDescent="0.25">
      <c r="A189" s="15" t="s">
        <v>130</v>
      </c>
      <c r="B189" s="16" t="s">
        <v>8</v>
      </c>
      <c r="C189" s="16" t="s">
        <v>114</v>
      </c>
      <c r="D189" s="16" t="s">
        <v>29</v>
      </c>
      <c r="E189" s="16" t="s">
        <v>131</v>
      </c>
      <c r="F189" s="16" t="s">
        <v>11</v>
      </c>
      <c r="G189" s="16"/>
      <c r="H189" s="17">
        <f>H190</f>
        <v>900000</v>
      </c>
      <c r="I189" s="18">
        <f t="shared" ref="I189:J190" si="64">I190</f>
        <v>330000</v>
      </c>
      <c r="J189" s="18">
        <f t="shared" si="64"/>
        <v>330000</v>
      </c>
    </row>
    <row r="190" spans="1:10" ht="38.25" outlineLevel="4" x14ac:dyDescent="0.25">
      <c r="A190" s="15" t="s">
        <v>36</v>
      </c>
      <c r="B190" s="16" t="s">
        <v>8</v>
      </c>
      <c r="C190" s="16" t="s">
        <v>114</v>
      </c>
      <c r="D190" s="16" t="s">
        <v>29</v>
      </c>
      <c r="E190" s="16" t="s">
        <v>131</v>
      </c>
      <c r="F190" s="16" t="s">
        <v>37</v>
      </c>
      <c r="G190" s="16"/>
      <c r="H190" s="17">
        <f>H191</f>
        <v>900000</v>
      </c>
      <c r="I190" s="18">
        <f t="shared" si="64"/>
        <v>330000</v>
      </c>
      <c r="J190" s="18">
        <f t="shared" si="64"/>
        <v>330000</v>
      </c>
    </row>
    <row r="191" spans="1:10" ht="28.5" customHeight="1" outlineLevel="5" x14ac:dyDescent="0.25">
      <c r="A191" s="15" t="s">
        <v>222</v>
      </c>
      <c r="B191" s="16" t="s">
        <v>8</v>
      </c>
      <c r="C191" s="16" t="s">
        <v>114</v>
      </c>
      <c r="D191" s="16" t="s">
        <v>29</v>
      </c>
      <c r="E191" s="16" t="s">
        <v>131</v>
      </c>
      <c r="F191" s="16" t="s">
        <v>38</v>
      </c>
      <c r="G191" s="16"/>
      <c r="H191" s="17">
        <f>H192+H193+H194+H195</f>
        <v>900000</v>
      </c>
      <c r="I191" s="18">
        <f>I192+I193+I194+I195</f>
        <v>330000</v>
      </c>
      <c r="J191" s="18">
        <f>J192+J193+J194+J195</f>
        <v>330000</v>
      </c>
    </row>
    <row r="192" spans="1:10" outlineLevel="5" x14ac:dyDescent="0.25">
      <c r="A192" s="15" t="s">
        <v>73</v>
      </c>
      <c r="B192" s="16" t="s">
        <v>8</v>
      </c>
      <c r="C192" s="16" t="s">
        <v>114</v>
      </c>
      <c r="D192" s="16" t="s">
        <v>29</v>
      </c>
      <c r="E192" s="16" t="s">
        <v>131</v>
      </c>
      <c r="F192" s="16" t="s">
        <v>38</v>
      </c>
      <c r="G192" s="16" t="s">
        <v>74</v>
      </c>
      <c r="H192" s="17">
        <v>200000</v>
      </c>
      <c r="I192" s="18">
        <v>200000</v>
      </c>
      <c r="J192" s="18">
        <v>200000</v>
      </c>
    </row>
    <row r="193" spans="1:10" ht="24.75" customHeight="1" outlineLevel="2" x14ac:dyDescent="0.25">
      <c r="A193" s="15" t="s">
        <v>224</v>
      </c>
      <c r="B193" s="16" t="s">
        <v>8</v>
      </c>
      <c r="C193" s="16" t="s">
        <v>114</v>
      </c>
      <c r="D193" s="16" t="s">
        <v>29</v>
      </c>
      <c r="E193" s="16" t="s">
        <v>131</v>
      </c>
      <c r="F193" s="16" t="s">
        <v>38</v>
      </c>
      <c r="G193" s="16" t="s">
        <v>69</v>
      </c>
      <c r="H193" s="17">
        <v>570000</v>
      </c>
      <c r="I193" s="18">
        <v>100000</v>
      </c>
      <c r="J193" s="18">
        <v>100000</v>
      </c>
    </row>
    <row r="194" spans="1:10" ht="25.5" outlineLevel="3" x14ac:dyDescent="0.25">
      <c r="A194" s="15" t="s">
        <v>65</v>
      </c>
      <c r="B194" s="16" t="s">
        <v>8</v>
      </c>
      <c r="C194" s="16" t="s">
        <v>114</v>
      </c>
      <c r="D194" s="16" t="s">
        <v>29</v>
      </c>
      <c r="E194" s="16" t="s">
        <v>131</v>
      </c>
      <c r="F194" s="16" t="s">
        <v>38</v>
      </c>
      <c r="G194" s="16" t="s">
        <v>66</v>
      </c>
      <c r="H194" s="17">
        <v>100000</v>
      </c>
      <c r="I194" s="18">
        <v>0</v>
      </c>
      <c r="J194" s="18">
        <v>0</v>
      </c>
    </row>
    <row r="195" spans="1:10" ht="25.5" outlineLevel="4" x14ac:dyDescent="0.25">
      <c r="A195" s="15" t="s">
        <v>226</v>
      </c>
      <c r="B195" s="16" t="s">
        <v>8</v>
      </c>
      <c r="C195" s="16" t="s">
        <v>114</v>
      </c>
      <c r="D195" s="16" t="s">
        <v>29</v>
      </c>
      <c r="E195" s="16" t="s">
        <v>131</v>
      </c>
      <c r="F195" s="16" t="s">
        <v>38</v>
      </c>
      <c r="G195" s="16" t="s">
        <v>70</v>
      </c>
      <c r="H195" s="17">
        <v>30000</v>
      </c>
      <c r="I195" s="18">
        <v>30000</v>
      </c>
      <c r="J195" s="18">
        <v>30000</v>
      </c>
    </row>
    <row r="196" spans="1:10" ht="63.75" outlineLevel="5" x14ac:dyDescent="0.25">
      <c r="A196" s="19" t="s">
        <v>198</v>
      </c>
      <c r="B196" s="20" t="s">
        <v>8</v>
      </c>
      <c r="C196" s="16" t="s">
        <v>114</v>
      </c>
      <c r="D196" s="16" t="s">
        <v>29</v>
      </c>
      <c r="E196" s="21" t="s">
        <v>199</v>
      </c>
      <c r="F196" s="16" t="s">
        <v>11</v>
      </c>
      <c r="G196" s="16"/>
      <c r="H196" s="17">
        <f>H197</f>
        <v>100000</v>
      </c>
      <c r="I196" s="18">
        <f t="shared" ref="I196:J198" si="65">I197</f>
        <v>0</v>
      </c>
      <c r="J196" s="18">
        <f t="shared" si="65"/>
        <v>0</v>
      </c>
    </row>
    <row r="197" spans="1:10" ht="38.25" outlineLevel="6" x14ac:dyDescent="0.25">
      <c r="A197" s="19" t="s">
        <v>36</v>
      </c>
      <c r="B197" s="20" t="s">
        <v>8</v>
      </c>
      <c r="C197" s="16" t="s">
        <v>114</v>
      </c>
      <c r="D197" s="16" t="s">
        <v>29</v>
      </c>
      <c r="E197" s="21" t="s">
        <v>199</v>
      </c>
      <c r="F197" s="16" t="s">
        <v>37</v>
      </c>
      <c r="G197" s="16"/>
      <c r="H197" s="17">
        <f>H198</f>
        <v>100000</v>
      </c>
      <c r="I197" s="18">
        <f t="shared" si="65"/>
        <v>0</v>
      </c>
      <c r="J197" s="18">
        <f t="shared" si="65"/>
        <v>0</v>
      </c>
    </row>
    <row r="198" spans="1:10" ht="30" customHeight="1" outlineLevel="3" x14ac:dyDescent="0.25">
      <c r="A198" s="19" t="s">
        <v>222</v>
      </c>
      <c r="B198" s="20" t="s">
        <v>8</v>
      </c>
      <c r="C198" s="16" t="s">
        <v>114</v>
      </c>
      <c r="D198" s="16" t="s">
        <v>29</v>
      </c>
      <c r="E198" s="21" t="s">
        <v>199</v>
      </c>
      <c r="F198" s="16" t="s">
        <v>38</v>
      </c>
      <c r="G198" s="16"/>
      <c r="H198" s="17">
        <f>H199</f>
        <v>100000</v>
      </c>
      <c r="I198" s="18">
        <f t="shared" si="65"/>
        <v>0</v>
      </c>
      <c r="J198" s="18">
        <f t="shared" si="65"/>
        <v>0</v>
      </c>
    </row>
    <row r="199" spans="1:10" ht="27" customHeight="1" outlineLevel="4" x14ac:dyDescent="0.25">
      <c r="A199" s="19" t="s">
        <v>224</v>
      </c>
      <c r="B199" s="20" t="s">
        <v>8</v>
      </c>
      <c r="C199" s="16" t="s">
        <v>114</v>
      </c>
      <c r="D199" s="16" t="s">
        <v>29</v>
      </c>
      <c r="E199" s="21" t="s">
        <v>199</v>
      </c>
      <c r="F199" s="16" t="s">
        <v>38</v>
      </c>
      <c r="G199" s="16" t="s">
        <v>69</v>
      </c>
      <c r="H199" s="17">
        <v>100000</v>
      </c>
      <c r="I199" s="18">
        <v>0</v>
      </c>
      <c r="J199" s="18">
        <v>0</v>
      </c>
    </row>
    <row r="200" spans="1:10" ht="102" outlineLevel="4" x14ac:dyDescent="0.25">
      <c r="A200" s="25" t="s">
        <v>209</v>
      </c>
      <c r="B200" s="20" t="s">
        <v>8</v>
      </c>
      <c r="C200" s="21" t="s">
        <v>114</v>
      </c>
      <c r="D200" s="21" t="s">
        <v>29</v>
      </c>
      <c r="E200" s="21" t="s">
        <v>208</v>
      </c>
      <c r="F200" s="21" t="s">
        <v>11</v>
      </c>
      <c r="G200" s="21"/>
      <c r="H200" s="17">
        <f>H201</f>
        <v>76082.850000000006</v>
      </c>
      <c r="I200" s="18">
        <f t="shared" ref="I200:J202" si="66">I201</f>
        <v>0</v>
      </c>
      <c r="J200" s="18">
        <f t="shared" si="66"/>
        <v>0</v>
      </c>
    </row>
    <row r="201" spans="1:10" ht="38.25" outlineLevel="4" x14ac:dyDescent="0.25">
      <c r="A201" s="15" t="s">
        <v>36</v>
      </c>
      <c r="B201" s="20" t="s">
        <v>8</v>
      </c>
      <c r="C201" s="21" t="s">
        <v>114</v>
      </c>
      <c r="D201" s="21" t="s">
        <v>29</v>
      </c>
      <c r="E201" s="21" t="s">
        <v>208</v>
      </c>
      <c r="F201" s="21" t="s">
        <v>37</v>
      </c>
      <c r="G201" s="21"/>
      <c r="H201" s="17">
        <f>H202</f>
        <v>76082.850000000006</v>
      </c>
      <c r="I201" s="18">
        <f t="shared" si="66"/>
        <v>0</v>
      </c>
      <c r="J201" s="18">
        <f t="shared" si="66"/>
        <v>0</v>
      </c>
    </row>
    <row r="202" spans="1:10" ht="30.75" customHeight="1" outlineLevel="4" x14ac:dyDescent="0.25">
      <c r="A202" s="15" t="s">
        <v>222</v>
      </c>
      <c r="B202" s="20" t="s">
        <v>8</v>
      </c>
      <c r="C202" s="21" t="s">
        <v>114</v>
      </c>
      <c r="D202" s="21" t="s">
        <v>29</v>
      </c>
      <c r="E202" s="21" t="s">
        <v>208</v>
      </c>
      <c r="F202" s="21" t="s">
        <v>38</v>
      </c>
      <c r="G202" s="21"/>
      <c r="H202" s="17">
        <f>H203</f>
        <v>76082.850000000006</v>
      </c>
      <c r="I202" s="18">
        <f t="shared" si="66"/>
        <v>0</v>
      </c>
      <c r="J202" s="18">
        <f t="shared" si="66"/>
        <v>0</v>
      </c>
    </row>
    <row r="203" spans="1:10" outlineLevel="4" x14ac:dyDescent="0.25">
      <c r="A203" s="15" t="s">
        <v>223</v>
      </c>
      <c r="B203" s="20" t="s">
        <v>8</v>
      </c>
      <c r="C203" s="21" t="s">
        <v>114</v>
      </c>
      <c r="D203" s="21" t="s">
        <v>29</v>
      </c>
      <c r="E203" s="21" t="s">
        <v>208</v>
      </c>
      <c r="F203" s="21" t="s">
        <v>38</v>
      </c>
      <c r="G203" s="21" t="s">
        <v>42</v>
      </c>
      <c r="H203" s="17">
        <v>76082.850000000006</v>
      </c>
      <c r="I203" s="18">
        <v>0</v>
      </c>
      <c r="J203" s="18">
        <v>0</v>
      </c>
    </row>
    <row r="204" spans="1:10" outlineLevel="5" x14ac:dyDescent="0.25">
      <c r="A204" s="15" t="s">
        <v>132</v>
      </c>
      <c r="B204" s="16" t="s">
        <v>8</v>
      </c>
      <c r="C204" s="16" t="s">
        <v>133</v>
      </c>
      <c r="D204" s="16" t="s">
        <v>9</v>
      </c>
      <c r="E204" s="16" t="s">
        <v>10</v>
      </c>
      <c r="F204" s="16" t="s">
        <v>11</v>
      </c>
      <c r="G204" s="16"/>
      <c r="H204" s="17">
        <f>H205+H214</f>
        <v>325000</v>
      </c>
      <c r="I204" s="18">
        <f t="shared" ref="I204:J204" si="67">I205+I214</f>
        <v>325000</v>
      </c>
      <c r="J204" s="18">
        <f t="shared" si="67"/>
        <v>325000</v>
      </c>
    </row>
    <row r="205" spans="1:10" ht="38.25" outlineLevel="6" x14ac:dyDescent="0.25">
      <c r="A205" s="15" t="s">
        <v>134</v>
      </c>
      <c r="B205" s="16" t="s">
        <v>8</v>
      </c>
      <c r="C205" s="16" t="s">
        <v>133</v>
      </c>
      <c r="D205" s="16" t="s">
        <v>114</v>
      </c>
      <c r="E205" s="16" t="s">
        <v>10</v>
      </c>
      <c r="F205" s="16" t="s">
        <v>11</v>
      </c>
      <c r="G205" s="16"/>
      <c r="H205" s="17">
        <f>H206+H210</f>
        <v>45000</v>
      </c>
      <c r="I205" s="18">
        <f t="shared" ref="I205:J205" si="68">I206+I210</f>
        <v>45000</v>
      </c>
      <c r="J205" s="18">
        <f t="shared" si="68"/>
        <v>45000</v>
      </c>
    </row>
    <row r="206" spans="1:10" ht="63.75" outlineLevel="1" x14ac:dyDescent="0.25">
      <c r="A206" s="15" t="s">
        <v>135</v>
      </c>
      <c r="B206" s="16" t="s">
        <v>8</v>
      </c>
      <c r="C206" s="16" t="s">
        <v>133</v>
      </c>
      <c r="D206" s="16" t="s">
        <v>114</v>
      </c>
      <c r="E206" s="16" t="s">
        <v>136</v>
      </c>
      <c r="F206" s="16" t="s">
        <v>11</v>
      </c>
      <c r="G206" s="16"/>
      <c r="H206" s="17">
        <f>H207</f>
        <v>20000</v>
      </c>
      <c r="I206" s="18">
        <f t="shared" ref="I206:J208" si="69">I207</f>
        <v>20000</v>
      </c>
      <c r="J206" s="18">
        <f t="shared" si="69"/>
        <v>20000</v>
      </c>
    </row>
    <row r="207" spans="1:10" ht="38.25" outlineLevel="2" x14ac:dyDescent="0.25">
      <c r="A207" s="15" t="s">
        <v>36</v>
      </c>
      <c r="B207" s="16" t="s">
        <v>8</v>
      </c>
      <c r="C207" s="16" t="s">
        <v>133</v>
      </c>
      <c r="D207" s="16" t="s">
        <v>114</v>
      </c>
      <c r="E207" s="16" t="s">
        <v>136</v>
      </c>
      <c r="F207" s="16" t="s">
        <v>37</v>
      </c>
      <c r="G207" s="16"/>
      <c r="H207" s="17">
        <f>H208</f>
        <v>20000</v>
      </c>
      <c r="I207" s="18">
        <f t="shared" si="69"/>
        <v>20000</v>
      </c>
      <c r="J207" s="18">
        <f t="shared" si="69"/>
        <v>20000</v>
      </c>
    </row>
    <row r="208" spans="1:10" ht="33" customHeight="1" outlineLevel="3" x14ac:dyDescent="0.25">
      <c r="A208" s="15" t="s">
        <v>222</v>
      </c>
      <c r="B208" s="16" t="s">
        <v>8</v>
      </c>
      <c r="C208" s="16" t="s">
        <v>133</v>
      </c>
      <c r="D208" s="16" t="s">
        <v>114</v>
      </c>
      <c r="E208" s="16" t="s">
        <v>136</v>
      </c>
      <c r="F208" s="16" t="s">
        <v>38</v>
      </c>
      <c r="G208" s="16"/>
      <c r="H208" s="17">
        <f>H209</f>
        <v>20000</v>
      </c>
      <c r="I208" s="18">
        <f t="shared" si="69"/>
        <v>20000</v>
      </c>
      <c r="J208" s="18">
        <f t="shared" si="69"/>
        <v>20000</v>
      </c>
    </row>
    <row r="209" spans="1:10" outlineLevel="4" x14ac:dyDescent="0.25">
      <c r="A209" s="15" t="s">
        <v>223</v>
      </c>
      <c r="B209" s="16" t="s">
        <v>8</v>
      </c>
      <c r="C209" s="16" t="s">
        <v>133</v>
      </c>
      <c r="D209" s="16" t="s">
        <v>114</v>
      </c>
      <c r="E209" s="16" t="s">
        <v>136</v>
      </c>
      <c r="F209" s="16" t="s">
        <v>38</v>
      </c>
      <c r="G209" s="16" t="s">
        <v>42</v>
      </c>
      <c r="H209" s="17">
        <v>20000</v>
      </c>
      <c r="I209" s="18">
        <v>20000</v>
      </c>
      <c r="J209" s="18">
        <v>20000</v>
      </c>
    </row>
    <row r="210" spans="1:10" ht="63.75" outlineLevel="5" x14ac:dyDescent="0.25">
      <c r="A210" s="15" t="s">
        <v>137</v>
      </c>
      <c r="B210" s="16" t="s">
        <v>8</v>
      </c>
      <c r="C210" s="16" t="s">
        <v>133</v>
      </c>
      <c r="D210" s="16" t="s">
        <v>114</v>
      </c>
      <c r="E210" s="16" t="s">
        <v>138</v>
      </c>
      <c r="F210" s="16" t="s">
        <v>11</v>
      </c>
      <c r="G210" s="16"/>
      <c r="H210" s="17">
        <f>H211</f>
        <v>25000</v>
      </c>
      <c r="I210" s="18">
        <f t="shared" ref="I210:J212" si="70">I211</f>
        <v>25000</v>
      </c>
      <c r="J210" s="18">
        <f t="shared" si="70"/>
        <v>25000</v>
      </c>
    </row>
    <row r="211" spans="1:10" ht="38.25" outlineLevel="6" x14ac:dyDescent="0.25">
      <c r="A211" s="15" t="s">
        <v>36</v>
      </c>
      <c r="B211" s="16" t="s">
        <v>8</v>
      </c>
      <c r="C211" s="16" t="s">
        <v>133</v>
      </c>
      <c r="D211" s="16" t="s">
        <v>114</v>
      </c>
      <c r="E211" s="16" t="s">
        <v>138</v>
      </c>
      <c r="F211" s="16" t="s">
        <v>37</v>
      </c>
      <c r="G211" s="16"/>
      <c r="H211" s="17">
        <f>H212</f>
        <v>25000</v>
      </c>
      <c r="I211" s="18">
        <f t="shared" si="70"/>
        <v>25000</v>
      </c>
      <c r="J211" s="18">
        <f t="shared" si="70"/>
        <v>25000</v>
      </c>
    </row>
    <row r="212" spans="1:10" ht="51" outlineLevel="5" x14ac:dyDescent="0.25">
      <c r="A212" s="15" t="s">
        <v>222</v>
      </c>
      <c r="B212" s="16" t="s">
        <v>8</v>
      </c>
      <c r="C212" s="16" t="s">
        <v>133</v>
      </c>
      <c r="D212" s="16" t="s">
        <v>114</v>
      </c>
      <c r="E212" s="16" t="s">
        <v>138</v>
      </c>
      <c r="F212" s="16" t="s">
        <v>38</v>
      </c>
      <c r="G212" s="16"/>
      <c r="H212" s="17">
        <f>H213</f>
        <v>25000</v>
      </c>
      <c r="I212" s="18">
        <f t="shared" si="70"/>
        <v>25000</v>
      </c>
      <c r="J212" s="18">
        <f t="shared" si="70"/>
        <v>25000</v>
      </c>
    </row>
    <row r="213" spans="1:10" outlineLevel="6" x14ac:dyDescent="0.25">
      <c r="A213" s="15" t="s">
        <v>223</v>
      </c>
      <c r="B213" s="16" t="s">
        <v>8</v>
      </c>
      <c r="C213" s="16" t="s">
        <v>133</v>
      </c>
      <c r="D213" s="16" t="s">
        <v>114</v>
      </c>
      <c r="E213" s="16" t="s">
        <v>138</v>
      </c>
      <c r="F213" s="16" t="s">
        <v>38</v>
      </c>
      <c r="G213" s="16" t="s">
        <v>42</v>
      </c>
      <c r="H213" s="17">
        <v>25000</v>
      </c>
      <c r="I213" s="18">
        <v>25000</v>
      </c>
      <c r="J213" s="18">
        <v>25000</v>
      </c>
    </row>
    <row r="214" spans="1:10" outlineLevel="4" x14ac:dyDescent="0.25">
      <c r="A214" s="15" t="s">
        <v>139</v>
      </c>
      <c r="B214" s="16" t="s">
        <v>8</v>
      </c>
      <c r="C214" s="16" t="s">
        <v>133</v>
      </c>
      <c r="D214" s="16" t="s">
        <v>133</v>
      </c>
      <c r="E214" s="16" t="s">
        <v>10</v>
      </c>
      <c r="F214" s="16" t="s">
        <v>11</v>
      </c>
      <c r="G214" s="16"/>
      <c r="H214" s="17">
        <f>H215+H219</f>
        <v>280000</v>
      </c>
      <c r="I214" s="18">
        <f t="shared" ref="I214:J214" si="71">I215+I219</f>
        <v>280000</v>
      </c>
      <c r="J214" s="18">
        <f t="shared" si="71"/>
        <v>280000</v>
      </c>
    </row>
    <row r="215" spans="1:10" ht="63.75" outlineLevel="5" x14ac:dyDescent="0.25">
      <c r="A215" s="15" t="s">
        <v>140</v>
      </c>
      <c r="B215" s="16" t="s">
        <v>8</v>
      </c>
      <c r="C215" s="16" t="s">
        <v>133</v>
      </c>
      <c r="D215" s="16" t="s">
        <v>133</v>
      </c>
      <c r="E215" s="16" t="s">
        <v>141</v>
      </c>
      <c r="F215" s="16" t="s">
        <v>11</v>
      </c>
      <c r="G215" s="16"/>
      <c r="H215" s="17">
        <f>H216</f>
        <v>95000</v>
      </c>
      <c r="I215" s="18">
        <f t="shared" ref="I215:J217" si="72">I216</f>
        <v>95000</v>
      </c>
      <c r="J215" s="18">
        <f t="shared" si="72"/>
        <v>95000</v>
      </c>
    </row>
    <row r="216" spans="1:10" ht="38.25" outlineLevel="6" x14ac:dyDescent="0.25">
      <c r="A216" s="15" t="s">
        <v>36</v>
      </c>
      <c r="B216" s="16" t="s">
        <v>8</v>
      </c>
      <c r="C216" s="16" t="s">
        <v>133</v>
      </c>
      <c r="D216" s="16" t="s">
        <v>133</v>
      </c>
      <c r="E216" s="16" t="s">
        <v>141</v>
      </c>
      <c r="F216" s="16" t="s">
        <v>37</v>
      </c>
      <c r="G216" s="16"/>
      <c r="H216" s="17">
        <f>H217</f>
        <v>95000</v>
      </c>
      <c r="I216" s="18">
        <f t="shared" si="72"/>
        <v>95000</v>
      </c>
      <c r="J216" s="18">
        <f t="shared" si="72"/>
        <v>95000</v>
      </c>
    </row>
    <row r="217" spans="1:10" ht="35.25" customHeight="1" outlineLevel="6" x14ac:dyDescent="0.25">
      <c r="A217" s="15" t="s">
        <v>222</v>
      </c>
      <c r="B217" s="16" t="s">
        <v>8</v>
      </c>
      <c r="C217" s="16" t="s">
        <v>133</v>
      </c>
      <c r="D217" s="16" t="s">
        <v>133</v>
      </c>
      <c r="E217" s="16" t="s">
        <v>141</v>
      </c>
      <c r="F217" s="16" t="s">
        <v>38</v>
      </c>
      <c r="G217" s="16"/>
      <c r="H217" s="17">
        <f>H218</f>
        <v>95000</v>
      </c>
      <c r="I217" s="18">
        <f t="shared" si="72"/>
        <v>95000</v>
      </c>
      <c r="J217" s="18">
        <f t="shared" si="72"/>
        <v>95000</v>
      </c>
    </row>
    <row r="218" spans="1:10" outlineLevel="6" x14ac:dyDescent="0.25">
      <c r="A218" s="15" t="s">
        <v>223</v>
      </c>
      <c r="B218" s="16" t="s">
        <v>8</v>
      </c>
      <c r="C218" s="16" t="s">
        <v>133</v>
      </c>
      <c r="D218" s="16" t="s">
        <v>133</v>
      </c>
      <c r="E218" s="16" t="s">
        <v>141</v>
      </c>
      <c r="F218" s="16" t="s">
        <v>38</v>
      </c>
      <c r="G218" s="16" t="s">
        <v>42</v>
      </c>
      <c r="H218" s="17">
        <v>95000</v>
      </c>
      <c r="I218" s="18">
        <v>95000</v>
      </c>
      <c r="J218" s="18">
        <v>95000</v>
      </c>
    </row>
    <row r="219" spans="1:10" ht="63.75" outlineLevel="4" x14ac:dyDescent="0.25">
      <c r="A219" s="15" t="s">
        <v>142</v>
      </c>
      <c r="B219" s="16" t="s">
        <v>8</v>
      </c>
      <c r="C219" s="16" t="s">
        <v>133</v>
      </c>
      <c r="D219" s="16" t="s">
        <v>133</v>
      </c>
      <c r="E219" s="16" t="s">
        <v>143</v>
      </c>
      <c r="F219" s="16" t="s">
        <v>11</v>
      </c>
      <c r="G219" s="16"/>
      <c r="H219" s="17">
        <f>H220</f>
        <v>185000</v>
      </c>
      <c r="I219" s="18">
        <f t="shared" ref="I219:J220" si="73">I220</f>
        <v>185000</v>
      </c>
      <c r="J219" s="18">
        <f t="shared" si="73"/>
        <v>185000</v>
      </c>
    </row>
    <row r="220" spans="1:10" ht="38.25" outlineLevel="5" x14ac:dyDescent="0.25">
      <c r="A220" s="15" t="s">
        <v>36</v>
      </c>
      <c r="B220" s="16" t="s">
        <v>8</v>
      </c>
      <c r="C220" s="16" t="s">
        <v>133</v>
      </c>
      <c r="D220" s="16" t="s">
        <v>133</v>
      </c>
      <c r="E220" s="16" t="s">
        <v>143</v>
      </c>
      <c r="F220" s="16" t="s">
        <v>37</v>
      </c>
      <c r="G220" s="16"/>
      <c r="H220" s="17">
        <f>H221</f>
        <v>185000</v>
      </c>
      <c r="I220" s="18">
        <f t="shared" si="73"/>
        <v>185000</v>
      </c>
      <c r="J220" s="18">
        <f t="shared" si="73"/>
        <v>185000</v>
      </c>
    </row>
    <row r="221" spans="1:10" ht="35.25" customHeight="1" outlineLevel="6" x14ac:dyDescent="0.25">
      <c r="A221" s="15" t="s">
        <v>222</v>
      </c>
      <c r="B221" s="16" t="s">
        <v>8</v>
      </c>
      <c r="C221" s="16" t="s">
        <v>133</v>
      </c>
      <c r="D221" s="16" t="s">
        <v>133</v>
      </c>
      <c r="E221" s="16" t="s">
        <v>143</v>
      </c>
      <c r="F221" s="16" t="s">
        <v>38</v>
      </c>
      <c r="G221" s="16"/>
      <c r="H221" s="17">
        <f>H222+H223</f>
        <v>185000</v>
      </c>
      <c r="I221" s="18">
        <f t="shared" ref="I221:J221" si="74">I222+I223</f>
        <v>185000</v>
      </c>
      <c r="J221" s="18">
        <f t="shared" si="74"/>
        <v>185000</v>
      </c>
    </row>
    <row r="222" spans="1:10" outlineLevel="3" x14ac:dyDescent="0.25">
      <c r="A222" s="15" t="s">
        <v>223</v>
      </c>
      <c r="B222" s="16" t="s">
        <v>8</v>
      </c>
      <c r="C222" s="16" t="s">
        <v>133</v>
      </c>
      <c r="D222" s="16" t="s">
        <v>133</v>
      </c>
      <c r="E222" s="16" t="s">
        <v>143</v>
      </c>
      <c r="F222" s="16" t="s">
        <v>38</v>
      </c>
      <c r="G222" s="16" t="s">
        <v>42</v>
      </c>
      <c r="H222" s="17">
        <v>184365.08</v>
      </c>
      <c r="I222" s="18">
        <v>185000</v>
      </c>
      <c r="J222" s="18">
        <v>185000</v>
      </c>
    </row>
    <row r="223" spans="1:10" ht="38.25" outlineLevel="3" x14ac:dyDescent="0.25">
      <c r="A223" s="15" t="s">
        <v>152</v>
      </c>
      <c r="B223" s="16" t="s">
        <v>8</v>
      </c>
      <c r="C223" s="16" t="s">
        <v>133</v>
      </c>
      <c r="D223" s="16" t="s">
        <v>133</v>
      </c>
      <c r="E223" s="16" t="s">
        <v>143</v>
      </c>
      <c r="F223" s="16" t="s">
        <v>38</v>
      </c>
      <c r="G223" s="16" t="s">
        <v>153</v>
      </c>
      <c r="H223" s="17">
        <v>634.91999999999996</v>
      </c>
      <c r="I223" s="18">
        <v>0</v>
      </c>
      <c r="J223" s="18">
        <v>0</v>
      </c>
    </row>
    <row r="224" spans="1:10" outlineLevel="5" x14ac:dyDescent="0.25">
      <c r="A224" s="15" t="s">
        <v>144</v>
      </c>
      <c r="B224" s="16" t="s">
        <v>8</v>
      </c>
      <c r="C224" s="16" t="s">
        <v>145</v>
      </c>
      <c r="D224" s="16" t="s">
        <v>9</v>
      </c>
      <c r="E224" s="16" t="s">
        <v>10</v>
      </c>
      <c r="F224" s="16" t="s">
        <v>11</v>
      </c>
      <c r="G224" s="16"/>
      <c r="H224" s="17">
        <f>H225</f>
        <v>5392195.6999999993</v>
      </c>
      <c r="I224" s="18">
        <f t="shared" ref="I224:J224" si="75">I225</f>
        <v>3355190.6999999997</v>
      </c>
      <c r="J224" s="18">
        <f t="shared" si="75"/>
        <v>3005335.7</v>
      </c>
    </row>
    <row r="225" spans="1:10" outlineLevel="6" x14ac:dyDescent="0.25">
      <c r="A225" s="15" t="s">
        <v>146</v>
      </c>
      <c r="B225" s="16" t="s">
        <v>8</v>
      </c>
      <c r="C225" s="16" t="s">
        <v>145</v>
      </c>
      <c r="D225" s="16" t="s">
        <v>13</v>
      </c>
      <c r="E225" s="16" t="s">
        <v>10</v>
      </c>
      <c r="F225" s="16" t="s">
        <v>11</v>
      </c>
      <c r="G225" s="16"/>
      <c r="H225" s="17">
        <f>H226+H245+H250+H256+H262+H266</f>
        <v>5392195.6999999993</v>
      </c>
      <c r="I225" s="18">
        <f t="shared" ref="I225:J225" si="76">I226+I245+I250+I256+I266</f>
        <v>3355190.6999999997</v>
      </c>
      <c r="J225" s="18">
        <f t="shared" si="76"/>
        <v>3005335.7</v>
      </c>
    </row>
    <row r="226" spans="1:10" ht="51" outlineLevel="6" x14ac:dyDescent="0.25">
      <c r="A226" s="15" t="s">
        <v>147</v>
      </c>
      <c r="B226" s="16" t="s">
        <v>8</v>
      </c>
      <c r="C226" s="16" t="s">
        <v>145</v>
      </c>
      <c r="D226" s="16" t="s">
        <v>13</v>
      </c>
      <c r="E226" s="21" t="s">
        <v>210</v>
      </c>
      <c r="F226" s="16" t="s">
        <v>11</v>
      </c>
      <c r="G226" s="16"/>
      <c r="H226" s="17">
        <f>H227+H232+H242</f>
        <v>3424855.6999999997</v>
      </c>
      <c r="I226" s="18">
        <f t="shared" ref="I226:J226" si="77">I227+I232+I242</f>
        <v>3053190.6999999997</v>
      </c>
      <c r="J226" s="18">
        <f t="shared" si="77"/>
        <v>2868548.66</v>
      </c>
    </row>
    <row r="227" spans="1:10" ht="89.25" outlineLevel="3" x14ac:dyDescent="0.25">
      <c r="A227" s="15" t="s">
        <v>18</v>
      </c>
      <c r="B227" s="16" t="s">
        <v>8</v>
      </c>
      <c r="C227" s="16" t="s">
        <v>145</v>
      </c>
      <c r="D227" s="16" t="s">
        <v>13</v>
      </c>
      <c r="E227" s="21" t="s">
        <v>210</v>
      </c>
      <c r="F227" s="16" t="s">
        <v>19</v>
      </c>
      <c r="G227" s="16"/>
      <c r="H227" s="17">
        <f>H229+H231</f>
        <v>2022510.8599999999</v>
      </c>
      <c r="I227" s="18">
        <f t="shared" ref="I227:J227" si="78">I229+I231</f>
        <v>2022510.8599999999</v>
      </c>
      <c r="J227" s="18">
        <f t="shared" si="78"/>
        <v>2022510.8599999999</v>
      </c>
    </row>
    <row r="228" spans="1:10" outlineLevel="4" x14ac:dyDescent="0.25">
      <c r="A228" s="15" t="s">
        <v>230</v>
      </c>
      <c r="B228" s="16" t="s">
        <v>8</v>
      </c>
      <c r="C228" s="16" t="s">
        <v>145</v>
      </c>
      <c r="D228" s="16" t="s">
        <v>13</v>
      </c>
      <c r="E228" s="21" t="s">
        <v>210</v>
      </c>
      <c r="F228" s="16" t="s">
        <v>148</v>
      </c>
      <c r="G228" s="16"/>
      <c r="H228" s="17">
        <f>H229</f>
        <v>1553387.76</v>
      </c>
      <c r="I228" s="18">
        <f t="shared" ref="I228:J228" si="79">I229</f>
        <v>1553387.76</v>
      </c>
      <c r="J228" s="18">
        <f t="shared" si="79"/>
        <v>1553387.76</v>
      </c>
    </row>
    <row r="229" spans="1:10" outlineLevel="5" x14ac:dyDescent="0.25">
      <c r="A229" s="15" t="s">
        <v>22</v>
      </c>
      <c r="B229" s="16" t="s">
        <v>8</v>
      </c>
      <c r="C229" s="16" t="s">
        <v>145</v>
      </c>
      <c r="D229" s="16" t="s">
        <v>13</v>
      </c>
      <c r="E229" s="21" t="s">
        <v>210</v>
      </c>
      <c r="F229" s="16" t="s">
        <v>148</v>
      </c>
      <c r="G229" s="16" t="s">
        <v>23</v>
      </c>
      <c r="H229" s="17">
        <v>1553387.76</v>
      </c>
      <c r="I229" s="18">
        <v>1553387.76</v>
      </c>
      <c r="J229" s="18">
        <v>1553387.76</v>
      </c>
    </row>
    <row r="230" spans="1:10" ht="51" outlineLevel="6" x14ac:dyDescent="0.25">
      <c r="A230" s="15" t="s">
        <v>231</v>
      </c>
      <c r="B230" s="16" t="s">
        <v>8</v>
      </c>
      <c r="C230" s="16" t="s">
        <v>145</v>
      </c>
      <c r="D230" s="16" t="s">
        <v>13</v>
      </c>
      <c r="E230" s="21" t="s">
        <v>210</v>
      </c>
      <c r="F230" s="16" t="s">
        <v>149</v>
      </c>
      <c r="G230" s="16"/>
      <c r="H230" s="17">
        <f>H231</f>
        <v>469123.1</v>
      </c>
      <c r="I230" s="18">
        <f t="shared" ref="I230:J230" si="80">I231</f>
        <v>469123.1</v>
      </c>
      <c r="J230" s="18">
        <f t="shared" si="80"/>
        <v>469123.1</v>
      </c>
    </row>
    <row r="231" spans="1:10" ht="25.5" outlineLevel="5" x14ac:dyDescent="0.25">
      <c r="A231" s="15" t="s">
        <v>26</v>
      </c>
      <c r="B231" s="16" t="s">
        <v>8</v>
      </c>
      <c r="C231" s="16" t="s">
        <v>145</v>
      </c>
      <c r="D231" s="16" t="s">
        <v>13</v>
      </c>
      <c r="E231" s="21" t="s">
        <v>210</v>
      </c>
      <c r="F231" s="16" t="s">
        <v>149</v>
      </c>
      <c r="G231" s="16" t="s">
        <v>27</v>
      </c>
      <c r="H231" s="17">
        <v>469123.1</v>
      </c>
      <c r="I231" s="18">
        <v>469123.1</v>
      </c>
      <c r="J231" s="18">
        <v>469123.1</v>
      </c>
    </row>
    <row r="232" spans="1:10" ht="38.25" outlineLevel="6" x14ac:dyDescent="0.25">
      <c r="A232" s="15" t="s">
        <v>36</v>
      </c>
      <c r="B232" s="16" t="s">
        <v>8</v>
      </c>
      <c r="C232" s="16" t="s">
        <v>145</v>
      </c>
      <c r="D232" s="16" t="s">
        <v>13</v>
      </c>
      <c r="E232" s="21" t="s">
        <v>210</v>
      </c>
      <c r="F232" s="16" t="s">
        <v>37</v>
      </c>
      <c r="G232" s="16"/>
      <c r="H232" s="17">
        <f>H233+H240</f>
        <v>1400344.8399999999</v>
      </c>
      <c r="I232" s="18">
        <f t="shared" ref="I232:J232" si="81">I233+I240</f>
        <v>1028679.84</v>
      </c>
      <c r="J232" s="18">
        <f t="shared" si="81"/>
        <v>844037.8</v>
      </c>
    </row>
    <row r="233" spans="1:10" ht="30.75" customHeight="1" outlineLevel="3" x14ac:dyDescent="0.25">
      <c r="A233" s="15" t="s">
        <v>222</v>
      </c>
      <c r="B233" s="16" t="s">
        <v>8</v>
      </c>
      <c r="C233" s="16" t="s">
        <v>145</v>
      </c>
      <c r="D233" s="16" t="s">
        <v>13</v>
      </c>
      <c r="E233" s="21" t="s">
        <v>210</v>
      </c>
      <c r="F233" s="16" t="s">
        <v>38</v>
      </c>
      <c r="G233" s="16"/>
      <c r="H233" s="17">
        <f>H234+H235+H236+H237+H238+H239</f>
        <v>751719.83999999985</v>
      </c>
      <c r="I233" s="18">
        <f t="shared" ref="I233:J233" si="82">I234+I235+I236+I237+I238+I239</f>
        <v>380054.83999999997</v>
      </c>
      <c r="J233" s="18">
        <f t="shared" si="82"/>
        <v>195412.8</v>
      </c>
    </row>
    <row r="234" spans="1:10" outlineLevel="4" x14ac:dyDescent="0.25">
      <c r="A234" s="15" t="s">
        <v>39</v>
      </c>
      <c r="B234" s="16" t="s">
        <v>8</v>
      </c>
      <c r="C234" s="16" t="s">
        <v>145</v>
      </c>
      <c r="D234" s="16" t="s">
        <v>13</v>
      </c>
      <c r="E234" s="21" t="s">
        <v>210</v>
      </c>
      <c r="F234" s="16" t="s">
        <v>38</v>
      </c>
      <c r="G234" s="16" t="s">
        <v>40</v>
      </c>
      <c r="H234" s="17">
        <v>80410</v>
      </c>
      <c r="I234" s="18">
        <v>80410</v>
      </c>
      <c r="J234" s="18">
        <v>80410</v>
      </c>
    </row>
    <row r="235" spans="1:10" outlineLevel="5" x14ac:dyDescent="0.25">
      <c r="A235" s="15" t="s">
        <v>150</v>
      </c>
      <c r="B235" s="16" t="s">
        <v>8</v>
      </c>
      <c r="C235" s="16" t="s">
        <v>145</v>
      </c>
      <c r="D235" s="16" t="s">
        <v>13</v>
      </c>
      <c r="E235" s="21" t="s">
        <v>210</v>
      </c>
      <c r="F235" s="16" t="s">
        <v>38</v>
      </c>
      <c r="G235" s="16" t="s">
        <v>151</v>
      </c>
      <c r="H235" s="17">
        <v>12000</v>
      </c>
      <c r="I235" s="18">
        <v>12000</v>
      </c>
      <c r="J235" s="18">
        <v>12000</v>
      </c>
    </row>
    <row r="236" spans="1:10" outlineLevel="6" x14ac:dyDescent="0.25">
      <c r="A236" s="15" t="s">
        <v>73</v>
      </c>
      <c r="B236" s="16" t="s">
        <v>8</v>
      </c>
      <c r="C236" s="16" t="s">
        <v>145</v>
      </c>
      <c r="D236" s="16" t="s">
        <v>13</v>
      </c>
      <c r="E236" s="21" t="s">
        <v>210</v>
      </c>
      <c r="F236" s="16" t="s">
        <v>38</v>
      </c>
      <c r="G236" s="16" t="s">
        <v>74</v>
      </c>
      <c r="H236" s="17">
        <f>669710-648625</f>
        <v>21085</v>
      </c>
      <c r="I236" s="18">
        <f t="shared" ref="I236:J236" si="83">669710-648625</f>
        <v>21085</v>
      </c>
      <c r="J236" s="18">
        <f t="shared" si="83"/>
        <v>21085</v>
      </c>
    </row>
    <row r="237" spans="1:10" ht="27" customHeight="1" outlineLevel="5" x14ac:dyDescent="0.25">
      <c r="A237" s="15" t="s">
        <v>224</v>
      </c>
      <c r="B237" s="16" t="s">
        <v>8</v>
      </c>
      <c r="C237" s="16" t="s">
        <v>145</v>
      </c>
      <c r="D237" s="16" t="s">
        <v>13</v>
      </c>
      <c r="E237" s="21" t="s">
        <v>210</v>
      </c>
      <c r="F237" s="16" t="s">
        <v>38</v>
      </c>
      <c r="G237" s="16" t="s">
        <v>69</v>
      </c>
      <c r="H237" s="17">
        <v>416063.16</v>
      </c>
      <c r="I237" s="18">
        <v>44398.16</v>
      </c>
      <c r="J237" s="18">
        <v>56917.8</v>
      </c>
    </row>
    <row r="238" spans="1:10" outlineLevel="6" x14ac:dyDescent="0.25">
      <c r="A238" s="15" t="s">
        <v>223</v>
      </c>
      <c r="B238" s="16" t="s">
        <v>8</v>
      </c>
      <c r="C238" s="16" t="s">
        <v>145</v>
      </c>
      <c r="D238" s="16" t="s">
        <v>13</v>
      </c>
      <c r="E238" s="21" t="s">
        <v>210</v>
      </c>
      <c r="F238" s="16" t="s">
        <v>38</v>
      </c>
      <c r="G238" s="16" t="s">
        <v>42</v>
      </c>
      <c r="H238" s="17">
        <v>197161.68</v>
      </c>
      <c r="I238" s="18">
        <v>197161.68</v>
      </c>
      <c r="J238" s="18">
        <v>0</v>
      </c>
    </row>
    <row r="239" spans="1:10" ht="25.5" outlineLevel="3" x14ac:dyDescent="0.25">
      <c r="A239" s="15" t="s">
        <v>226</v>
      </c>
      <c r="B239" s="16" t="s">
        <v>8</v>
      </c>
      <c r="C239" s="16" t="s">
        <v>145</v>
      </c>
      <c r="D239" s="16" t="s">
        <v>13</v>
      </c>
      <c r="E239" s="21" t="s">
        <v>210</v>
      </c>
      <c r="F239" s="16" t="s">
        <v>38</v>
      </c>
      <c r="G239" s="16" t="s">
        <v>70</v>
      </c>
      <c r="H239" s="17">
        <v>25000</v>
      </c>
      <c r="I239" s="18">
        <v>25000</v>
      </c>
      <c r="J239" s="18">
        <v>25000</v>
      </c>
    </row>
    <row r="240" spans="1:10" ht="25.5" outlineLevel="3" x14ac:dyDescent="0.25">
      <c r="A240" s="15" t="s">
        <v>216</v>
      </c>
      <c r="B240" s="16" t="s">
        <v>8</v>
      </c>
      <c r="C240" s="16" t="s">
        <v>145</v>
      </c>
      <c r="D240" s="16" t="s">
        <v>13</v>
      </c>
      <c r="E240" s="21" t="s">
        <v>210</v>
      </c>
      <c r="F240" s="16">
        <v>247</v>
      </c>
      <c r="G240" s="16"/>
      <c r="H240" s="17">
        <f>H241</f>
        <v>648625</v>
      </c>
      <c r="I240" s="18">
        <f t="shared" ref="I240:J240" si="84">I241</f>
        <v>648625</v>
      </c>
      <c r="J240" s="18">
        <f t="shared" si="84"/>
        <v>648625</v>
      </c>
    </row>
    <row r="241" spans="1:10" outlineLevel="3" x14ac:dyDescent="0.25">
      <c r="A241" s="15" t="s">
        <v>73</v>
      </c>
      <c r="B241" s="16" t="s">
        <v>8</v>
      </c>
      <c r="C241" s="16" t="s">
        <v>145</v>
      </c>
      <c r="D241" s="16" t="s">
        <v>13</v>
      </c>
      <c r="E241" s="21" t="s">
        <v>210</v>
      </c>
      <c r="F241" s="16">
        <v>247</v>
      </c>
      <c r="G241" s="16" t="s">
        <v>74</v>
      </c>
      <c r="H241" s="17">
        <v>648625</v>
      </c>
      <c r="I241" s="18">
        <v>648625</v>
      </c>
      <c r="J241" s="18">
        <v>648625</v>
      </c>
    </row>
    <row r="242" spans="1:10" outlineLevel="5" x14ac:dyDescent="0.25">
      <c r="A242" s="15" t="s">
        <v>57</v>
      </c>
      <c r="B242" s="16" t="s">
        <v>8</v>
      </c>
      <c r="C242" s="16" t="s">
        <v>145</v>
      </c>
      <c r="D242" s="16" t="s">
        <v>13</v>
      </c>
      <c r="E242" s="21" t="s">
        <v>210</v>
      </c>
      <c r="F242" s="16" t="s">
        <v>58</v>
      </c>
      <c r="G242" s="16"/>
      <c r="H242" s="17">
        <f t="shared" ref="H242:J243" si="85">H243</f>
        <v>2000</v>
      </c>
      <c r="I242" s="18">
        <f t="shared" si="85"/>
        <v>2000</v>
      </c>
      <c r="J242" s="18">
        <f t="shared" si="85"/>
        <v>2000</v>
      </c>
    </row>
    <row r="243" spans="1:10" outlineLevel="6" x14ac:dyDescent="0.25">
      <c r="A243" s="15" t="s">
        <v>80</v>
      </c>
      <c r="B243" s="16" t="s">
        <v>8</v>
      </c>
      <c r="C243" s="16" t="s">
        <v>145</v>
      </c>
      <c r="D243" s="16" t="s">
        <v>13</v>
      </c>
      <c r="E243" s="21" t="s">
        <v>210</v>
      </c>
      <c r="F243" s="16" t="s">
        <v>81</v>
      </c>
      <c r="G243" s="16"/>
      <c r="H243" s="17">
        <f t="shared" si="85"/>
        <v>2000</v>
      </c>
      <c r="I243" s="18">
        <f t="shared" si="85"/>
        <v>2000</v>
      </c>
      <c r="J243" s="18">
        <f t="shared" si="85"/>
        <v>2000</v>
      </c>
    </row>
    <row r="244" spans="1:10" outlineLevel="1" x14ac:dyDescent="0.25">
      <c r="A244" s="15" t="s">
        <v>77</v>
      </c>
      <c r="B244" s="16" t="s">
        <v>8</v>
      </c>
      <c r="C244" s="16" t="s">
        <v>145</v>
      </c>
      <c r="D244" s="16" t="s">
        <v>13</v>
      </c>
      <c r="E244" s="21" t="s">
        <v>210</v>
      </c>
      <c r="F244" s="16" t="s">
        <v>81</v>
      </c>
      <c r="G244" s="16" t="s">
        <v>78</v>
      </c>
      <c r="H244" s="17">
        <v>2000</v>
      </c>
      <c r="I244" s="18">
        <v>2000</v>
      </c>
      <c r="J244" s="18">
        <v>2000</v>
      </c>
    </row>
    <row r="245" spans="1:10" ht="38.25" outlineLevel="2" x14ac:dyDescent="0.25">
      <c r="A245" s="15" t="s">
        <v>154</v>
      </c>
      <c r="B245" s="16" t="s">
        <v>8</v>
      </c>
      <c r="C245" s="16" t="s">
        <v>145</v>
      </c>
      <c r="D245" s="16" t="s">
        <v>13</v>
      </c>
      <c r="E245" s="21" t="s">
        <v>211</v>
      </c>
      <c r="F245" s="16" t="s">
        <v>11</v>
      </c>
      <c r="G245" s="16"/>
      <c r="H245" s="17">
        <f>H246</f>
        <v>272000</v>
      </c>
      <c r="I245" s="18">
        <f t="shared" ref="I245:J246" si="86">I246</f>
        <v>272000</v>
      </c>
      <c r="J245" s="18">
        <f t="shared" si="86"/>
        <v>106787.04000000001</v>
      </c>
    </row>
    <row r="246" spans="1:10" ht="38.25" outlineLevel="3" x14ac:dyDescent="0.25">
      <c r="A246" s="15" t="s">
        <v>36</v>
      </c>
      <c r="B246" s="16" t="s">
        <v>8</v>
      </c>
      <c r="C246" s="16" t="s">
        <v>145</v>
      </c>
      <c r="D246" s="16" t="s">
        <v>13</v>
      </c>
      <c r="E246" s="21" t="s">
        <v>211</v>
      </c>
      <c r="F246" s="16" t="s">
        <v>37</v>
      </c>
      <c r="G246" s="16"/>
      <c r="H246" s="17">
        <f>H247</f>
        <v>272000</v>
      </c>
      <c r="I246" s="18">
        <f t="shared" si="86"/>
        <v>272000</v>
      </c>
      <c r="J246" s="18">
        <f t="shared" si="86"/>
        <v>106787.04000000001</v>
      </c>
    </row>
    <row r="247" spans="1:10" ht="27" customHeight="1" outlineLevel="4" x14ac:dyDescent="0.25">
      <c r="A247" s="15" t="s">
        <v>222</v>
      </c>
      <c r="B247" s="16" t="s">
        <v>8</v>
      </c>
      <c r="C247" s="16" t="s">
        <v>145</v>
      </c>
      <c r="D247" s="16" t="s">
        <v>13</v>
      </c>
      <c r="E247" s="21" t="s">
        <v>211</v>
      </c>
      <c r="F247" s="16" t="s">
        <v>38</v>
      </c>
      <c r="G247" s="16"/>
      <c r="H247" s="17">
        <f>H248+H249</f>
        <v>272000</v>
      </c>
      <c r="I247" s="18">
        <f t="shared" ref="I247:J247" si="87">I248+I249</f>
        <v>272000</v>
      </c>
      <c r="J247" s="18">
        <f t="shared" si="87"/>
        <v>106787.04000000001</v>
      </c>
    </row>
    <row r="248" spans="1:10" outlineLevel="5" x14ac:dyDescent="0.25">
      <c r="A248" s="15" t="s">
        <v>223</v>
      </c>
      <c r="B248" s="16" t="s">
        <v>8</v>
      </c>
      <c r="C248" s="16" t="s">
        <v>145</v>
      </c>
      <c r="D248" s="16" t="s">
        <v>13</v>
      </c>
      <c r="E248" s="21" t="s">
        <v>211</v>
      </c>
      <c r="F248" s="16" t="s">
        <v>38</v>
      </c>
      <c r="G248" s="16" t="s">
        <v>42</v>
      </c>
      <c r="H248" s="17">
        <v>215000</v>
      </c>
      <c r="I248" s="18">
        <v>215000</v>
      </c>
      <c r="J248" s="18">
        <v>49787.040000000001</v>
      </c>
    </row>
    <row r="249" spans="1:10" ht="38.25" outlineLevel="6" x14ac:dyDescent="0.25">
      <c r="A249" s="15" t="s">
        <v>152</v>
      </c>
      <c r="B249" s="16" t="s">
        <v>8</v>
      </c>
      <c r="C249" s="16" t="s">
        <v>145</v>
      </c>
      <c r="D249" s="16" t="s">
        <v>13</v>
      </c>
      <c r="E249" s="21" t="s">
        <v>211</v>
      </c>
      <c r="F249" s="16" t="s">
        <v>38</v>
      </c>
      <c r="G249" s="16" t="s">
        <v>153</v>
      </c>
      <c r="H249" s="17">
        <v>57000</v>
      </c>
      <c r="I249" s="18">
        <v>57000</v>
      </c>
      <c r="J249" s="18">
        <v>57000</v>
      </c>
    </row>
    <row r="250" spans="1:10" ht="76.5" outlineLevel="1" x14ac:dyDescent="0.25">
      <c r="A250" s="15" t="s">
        <v>155</v>
      </c>
      <c r="B250" s="16" t="s">
        <v>8</v>
      </c>
      <c r="C250" s="16" t="s">
        <v>145</v>
      </c>
      <c r="D250" s="16" t="s">
        <v>13</v>
      </c>
      <c r="E250" s="16" t="s">
        <v>156</v>
      </c>
      <c r="F250" s="16" t="s">
        <v>11</v>
      </c>
      <c r="G250" s="16"/>
      <c r="H250" s="17">
        <f>H251</f>
        <v>35700</v>
      </c>
      <c r="I250" s="18">
        <f t="shared" ref="I250:J250" si="88">I251</f>
        <v>0</v>
      </c>
      <c r="J250" s="18">
        <f t="shared" si="88"/>
        <v>0</v>
      </c>
    </row>
    <row r="251" spans="1:10" ht="89.25" outlineLevel="2" x14ac:dyDescent="0.25">
      <c r="A251" s="15" t="s">
        <v>18</v>
      </c>
      <c r="B251" s="16" t="s">
        <v>8</v>
      </c>
      <c r="C251" s="16" t="s">
        <v>145</v>
      </c>
      <c r="D251" s="16" t="s">
        <v>13</v>
      </c>
      <c r="E251" s="16" t="s">
        <v>156</v>
      </c>
      <c r="F251" s="16" t="s">
        <v>19</v>
      </c>
      <c r="G251" s="16"/>
      <c r="H251" s="17">
        <f>H252+H254</f>
        <v>35700</v>
      </c>
      <c r="I251" s="18">
        <f t="shared" ref="I251:J251" si="89">I252+I254</f>
        <v>0</v>
      </c>
      <c r="J251" s="18">
        <f t="shared" si="89"/>
        <v>0</v>
      </c>
    </row>
    <row r="252" spans="1:10" outlineLevel="3" x14ac:dyDescent="0.25">
      <c r="A252" s="15" t="s">
        <v>230</v>
      </c>
      <c r="B252" s="16" t="s">
        <v>8</v>
      </c>
      <c r="C252" s="16" t="s">
        <v>145</v>
      </c>
      <c r="D252" s="16" t="s">
        <v>13</v>
      </c>
      <c r="E252" s="16" t="s">
        <v>156</v>
      </c>
      <c r="F252" s="16" t="s">
        <v>148</v>
      </c>
      <c r="G252" s="16"/>
      <c r="H252" s="17">
        <f>H253</f>
        <v>27419</v>
      </c>
      <c r="I252" s="18">
        <f t="shared" ref="I252:J252" si="90">I253</f>
        <v>0</v>
      </c>
      <c r="J252" s="18">
        <f t="shared" si="90"/>
        <v>0</v>
      </c>
    </row>
    <row r="253" spans="1:10" outlineLevel="4" x14ac:dyDescent="0.25">
      <c r="A253" s="15" t="s">
        <v>22</v>
      </c>
      <c r="B253" s="16" t="s">
        <v>8</v>
      </c>
      <c r="C253" s="16" t="s">
        <v>145</v>
      </c>
      <c r="D253" s="16" t="s">
        <v>13</v>
      </c>
      <c r="E253" s="16" t="s">
        <v>156</v>
      </c>
      <c r="F253" s="16" t="s">
        <v>148</v>
      </c>
      <c r="G253" s="16" t="s">
        <v>23</v>
      </c>
      <c r="H253" s="17">
        <v>27419</v>
      </c>
      <c r="I253" s="18">
        <v>0</v>
      </c>
      <c r="J253" s="18">
        <v>0</v>
      </c>
    </row>
    <row r="254" spans="1:10" ht="51" outlineLevel="5" x14ac:dyDescent="0.25">
      <c r="A254" s="15" t="s">
        <v>231</v>
      </c>
      <c r="B254" s="16" t="s">
        <v>8</v>
      </c>
      <c r="C254" s="16" t="s">
        <v>145</v>
      </c>
      <c r="D254" s="16" t="s">
        <v>13</v>
      </c>
      <c r="E254" s="16" t="s">
        <v>156</v>
      </c>
      <c r="F254" s="16" t="s">
        <v>149</v>
      </c>
      <c r="G254" s="16"/>
      <c r="H254" s="17">
        <f>H255</f>
        <v>8281</v>
      </c>
      <c r="I254" s="18">
        <f t="shared" ref="I254:J254" si="91">I255</f>
        <v>0</v>
      </c>
      <c r="J254" s="18">
        <f t="shared" si="91"/>
        <v>0</v>
      </c>
    </row>
    <row r="255" spans="1:10" ht="25.5" outlineLevel="6" x14ac:dyDescent="0.25">
      <c r="A255" s="15" t="s">
        <v>26</v>
      </c>
      <c r="B255" s="16" t="s">
        <v>8</v>
      </c>
      <c r="C255" s="16" t="s">
        <v>145</v>
      </c>
      <c r="D255" s="16" t="s">
        <v>13</v>
      </c>
      <c r="E255" s="16" t="s">
        <v>156</v>
      </c>
      <c r="F255" s="16" t="s">
        <v>149</v>
      </c>
      <c r="G255" s="16" t="s">
        <v>27</v>
      </c>
      <c r="H255" s="17">
        <v>8281</v>
      </c>
      <c r="I255" s="18">
        <v>0</v>
      </c>
      <c r="J255" s="18">
        <v>0</v>
      </c>
    </row>
    <row r="256" spans="1:10" ht="89.25" outlineLevel="6" x14ac:dyDescent="0.25">
      <c r="A256" s="15" t="s">
        <v>157</v>
      </c>
      <c r="B256" s="16" t="s">
        <v>8</v>
      </c>
      <c r="C256" s="16" t="s">
        <v>145</v>
      </c>
      <c r="D256" s="16" t="s">
        <v>13</v>
      </c>
      <c r="E256" s="16" t="s">
        <v>158</v>
      </c>
      <c r="F256" s="16" t="s">
        <v>11</v>
      </c>
      <c r="G256" s="16"/>
      <c r="H256" s="17">
        <f>H257</f>
        <v>678305</v>
      </c>
      <c r="I256" s="18">
        <f t="shared" ref="I256:J256" si="92">I257</f>
        <v>0</v>
      </c>
      <c r="J256" s="18">
        <f t="shared" si="92"/>
        <v>0</v>
      </c>
    </row>
    <row r="257" spans="1:10" ht="89.25" outlineLevel="6" x14ac:dyDescent="0.25">
      <c r="A257" s="15" t="s">
        <v>18</v>
      </c>
      <c r="B257" s="16" t="s">
        <v>8</v>
      </c>
      <c r="C257" s="16" t="s">
        <v>145</v>
      </c>
      <c r="D257" s="16" t="s">
        <v>13</v>
      </c>
      <c r="E257" s="16" t="s">
        <v>158</v>
      </c>
      <c r="F257" s="16" t="s">
        <v>19</v>
      </c>
      <c r="G257" s="16"/>
      <c r="H257" s="17">
        <f>H258+H260</f>
        <v>678305</v>
      </c>
      <c r="I257" s="18">
        <f t="shared" ref="I257:J257" si="93">I258+I260</f>
        <v>0</v>
      </c>
      <c r="J257" s="18">
        <f t="shared" si="93"/>
        <v>0</v>
      </c>
    </row>
    <row r="258" spans="1:10" outlineLevel="6" x14ac:dyDescent="0.25">
      <c r="A258" s="15" t="s">
        <v>230</v>
      </c>
      <c r="B258" s="16" t="s">
        <v>8</v>
      </c>
      <c r="C258" s="16" t="s">
        <v>145</v>
      </c>
      <c r="D258" s="16" t="s">
        <v>13</v>
      </c>
      <c r="E258" s="16" t="s">
        <v>158</v>
      </c>
      <c r="F258" s="16" t="s">
        <v>148</v>
      </c>
      <c r="G258" s="16"/>
      <c r="H258" s="17">
        <f>H259</f>
        <v>520972</v>
      </c>
      <c r="I258" s="18">
        <f t="shared" ref="I258:J258" si="94">I259</f>
        <v>0</v>
      </c>
      <c r="J258" s="18">
        <f t="shared" si="94"/>
        <v>0</v>
      </c>
    </row>
    <row r="259" spans="1:10" ht="12.75" customHeight="1" x14ac:dyDescent="0.25">
      <c r="A259" s="15" t="s">
        <v>22</v>
      </c>
      <c r="B259" s="16" t="s">
        <v>8</v>
      </c>
      <c r="C259" s="16" t="s">
        <v>145</v>
      </c>
      <c r="D259" s="16" t="s">
        <v>13</v>
      </c>
      <c r="E259" s="16" t="s">
        <v>158</v>
      </c>
      <c r="F259" s="16" t="s">
        <v>148</v>
      </c>
      <c r="G259" s="16" t="s">
        <v>23</v>
      </c>
      <c r="H259" s="17">
        <v>520972</v>
      </c>
      <c r="I259" s="18">
        <v>0</v>
      </c>
      <c r="J259" s="18">
        <v>0</v>
      </c>
    </row>
    <row r="260" spans="1:10" ht="12.75" customHeight="1" x14ac:dyDescent="0.25">
      <c r="A260" s="15" t="s">
        <v>231</v>
      </c>
      <c r="B260" s="16" t="s">
        <v>8</v>
      </c>
      <c r="C260" s="16" t="s">
        <v>145</v>
      </c>
      <c r="D260" s="16" t="s">
        <v>13</v>
      </c>
      <c r="E260" s="16" t="s">
        <v>158</v>
      </c>
      <c r="F260" s="16" t="s">
        <v>149</v>
      </c>
      <c r="G260" s="16"/>
      <c r="H260" s="17">
        <f>H261</f>
        <v>157333</v>
      </c>
      <c r="I260" s="18">
        <f t="shared" ref="I260:J260" si="95">I261</f>
        <v>0</v>
      </c>
      <c r="J260" s="18">
        <f t="shared" si="95"/>
        <v>0</v>
      </c>
    </row>
    <row r="261" spans="1:10" ht="25.5" x14ac:dyDescent="0.25">
      <c r="A261" s="15" t="s">
        <v>26</v>
      </c>
      <c r="B261" s="16" t="s">
        <v>8</v>
      </c>
      <c r="C261" s="16" t="s">
        <v>145</v>
      </c>
      <c r="D261" s="16" t="s">
        <v>13</v>
      </c>
      <c r="E261" s="16" t="s">
        <v>158</v>
      </c>
      <c r="F261" s="16" t="s">
        <v>149</v>
      </c>
      <c r="G261" s="16" t="s">
        <v>27</v>
      </c>
      <c r="H261" s="17">
        <v>157333</v>
      </c>
      <c r="I261" s="18">
        <v>0</v>
      </c>
      <c r="J261" s="18">
        <v>0</v>
      </c>
    </row>
    <row r="262" spans="1:10" ht="89.25" x14ac:dyDescent="0.25">
      <c r="A262" s="28" t="s">
        <v>218</v>
      </c>
      <c r="B262" s="29" t="s">
        <v>8</v>
      </c>
      <c r="C262" s="29" t="s">
        <v>145</v>
      </c>
      <c r="D262" s="29" t="s">
        <v>13</v>
      </c>
      <c r="E262" s="29" t="s">
        <v>219</v>
      </c>
      <c r="F262" s="16" t="s">
        <v>11</v>
      </c>
      <c r="G262" s="16"/>
      <c r="H262" s="31">
        <v>801335</v>
      </c>
      <c r="I262" s="18">
        <v>0</v>
      </c>
      <c r="J262" s="18">
        <v>0</v>
      </c>
    </row>
    <row r="263" spans="1:10" ht="38.25" x14ac:dyDescent="0.25">
      <c r="A263" s="15" t="s">
        <v>36</v>
      </c>
      <c r="B263" s="30" t="s">
        <v>8</v>
      </c>
      <c r="C263" s="30" t="s">
        <v>145</v>
      </c>
      <c r="D263" s="30" t="s">
        <v>13</v>
      </c>
      <c r="E263" s="30" t="s">
        <v>219</v>
      </c>
      <c r="F263" s="16">
        <v>200</v>
      </c>
      <c r="G263" s="16"/>
      <c r="H263" s="31">
        <v>801335</v>
      </c>
      <c r="I263" s="18">
        <v>0</v>
      </c>
      <c r="J263" s="18">
        <v>0</v>
      </c>
    </row>
    <row r="264" spans="1:10" ht="51" x14ac:dyDescent="0.25">
      <c r="A264" s="32" t="s">
        <v>220</v>
      </c>
      <c r="B264" s="33" t="s">
        <v>8</v>
      </c>
      <c r="C264" s="33" t="s">
        <v>145</v>
      </c>
      <c r="D264" s="33" t="s">
        <v>13</v>
      </c>
      <c r="E264" s="33" t="s">
        <v>219</v>
      </c>
      <c r="F264" s="33" t="s">
        <v>221</v>
      </c>
      <c r="G264" s="16"/>
      <c r="H264" s="34">
        <v>801335</v>
      </c>
      <c r="I264" s="18">
        <v>0</v>
      </c>
      <c r="J264" s="18">
        <v>0</v>
      </c>
    </row>
    <row r="265" spans="1:10" ht="25.5" x14ac:dyDescent="0.25">
      <c r="A265" s="15" t="s">
        <v>232</v>
      </c>
      <c r="B265" s="35" t="s">
        <v>8</v>
      </c>
      <c r="C265" s="35" t="s">
        <v>145</v>
      </c>
      <c r="D265" s="35" t="s">
        <v>13</v>
      </c>
      <c r="E265" s="35" t="s">
        <v>219</v>
      </c>
      <c r="F265" s="35" t="s">
        <v>221</v>
      </c>
      <c r="G265" s="36" t="s">
        <v>69</v>
      </c>
      <c r="H265" s="37">
        <v>801335</v>
      </c>
      <c r="I265" s="18">
        <v>0</v>
      </c>
      <c r="J265" s="18">
        <v>0</v>
      </c>
    </row>
    <row r="266" spans="1:10" ht="51.75" customHeight="1" x14ac:dyDescent="0.25">
      <c r="A266" s="15" t="s">
        <v>159</v>
      </c>
      <c r="B266" s="16" t="s">
        <v>8</v>
      </c>
      <c r="C266" s="16" t="s">
        <v>145</v>
      </c>
      <c r="D266" s="16" t="s">
        <v>13</v>
      </c>
      <c r="E266" s="16" t="s">
        <v>160</v>
      </c>
      <c r="F266" s="16" t="s">
        <v>11</v>
      </c>
      <c r="G266" s="16"/>
      <c r="H266" s="17">
        <f>H267</f>
        <v>180000</v>
      </c>
      <c r="I266" s="18">
        <f t="shared" ref="I266:J268" si="96">I267</f>
        <v>30000</v>
      </c>
      <c r="J266" s="18">
        <f t="shared" si="96"/>
        <v>30000</v>
      </c>
    </row>
    <row r="267" spans="1:10" ht="38.25" x14ac:dyDescent="0.25">
      <c r="A267" s="15" t="s">
        <v>36</v>
      </c>
      <c r="B267" s="16" t="s">
        <v>8</v>
      </c>
      <c r="C267" s="16" t="s">
        <v>145</v>
      </c>
      <c r="D267" s="16" t="s">
        <v>13</v>
      </c>
      <c r="E267" s="16" t="s">
        <v>160</v>
      </c>
      <c r="F267" s="16" t="s">
        <v>37</v>
      </c>
      <c r="G267" s="16"/>
      <c r="H267" s="17">
        <f>H268</f>
        <v>180000</v>
      </c>
      <c r="I267" s="18">
        <f t="shared" si="96"/>
        <v>30000</v>
      </c>
      <c r="J267" s="18">
        <f t="shared" si="96"/>
        <v>30000</v>
      </c>
    </row>
    <row r="268" spans="1:10" ht="33" customHeight="1" x14ac:dyDescent="0.25">
      <c r="A268" s="15" t="s">
        <v>222</v>
      </c>
      <c r="B268" s="16" t="s">
        <v>8</v>
      </c>
      <c r="C268" s="16" t="s">
        <v>145</v>
      </c>
      <c r="D268" s="16" t="s">
        <v>13</v>
      </c>
      <c r="E268" s="16" t="s">
        <v>160</v>
      </c>
      <c r="F268" s="16" t="s">
        <v>38</v>
      </c>
      <c r="G268" s="16"/>
      <c r="H268" s="17">
        <f>H269</f>
        <v>180000</v>
      </c>
      <c r="I268" s="18">
        <f t="shared" si="96"/>
        <v>30000</v>
      </c>
      <c r="J268" s="18">
        <f t="shared" si="96"/>
        <v>30000</v>
      </c>
    </row>
    <row r="269" spans="1:10" ht="18" customHeight="1" x14ac:dyDescent="0.25">
      <c r="A269" s="15" t="s">
        <v>41</v>
      </c>
      <c r="B269" s="16" t="s">
        <v>8</v>
      </c>
      <c r="C269" s="16" t="s">
        <v>145</v>
      </c>
      <c r="D269" s="16" t="s">
        <v>13</v>
      </c>
      <c r="E269" s="16" t="s">
        <v>160</v>
      </c>
      <c r="F269" s="16" t="s">
        <v>38</v>
      </c>
      <c r="G269" s="16" t="s">
        <v>42</v>
      </c>
      <c r="H269" s="17">
        <v>180000</v>
      </c>
      <c r="I269" s="18">
        <v>30000</v>
      </c>
      <c r="J269" s="18">
        <v>30000</v>
      </c>
    </row>
    <row r="270" spans="1:10" ht="15.75" customHeight="1" x14ac:dyDescent="0.25">
      <c r="A270" s="15" t="s">
        <v>161</v>
      </c>
      <c r="B270" s="16" t="s">
        <v>8</v>
      </c>
      <c r="C270" s="16" t="s">
        <v>162</v>
      </c>
      <c r="D270" s="16" t="s">
        <v>9</v>
      </c>
      <c r="E270" s="16" t="s">
        <v>10</v>
      </c>
      <c r="F270" s="16" t="s">
        <v>11</v>
      </c>
      <c r="G270" s="16"/>
      <c r="H270" s="17">
        <f>H271</f>
        <v>108000</v>
      </c>
      <c r="I270" s="18">
        <f t="shared" ref="I270:J274" si="97">I271</f>
        <v>108000</v>
      </c>
      <c r="J270" s="18">
        <f t="shared" si="97"/>
        <v>108000</v>
      </c>
    </row>
    <row r="271" spans="1:10" ht="12.75" customHeight="1" x14ac:dyDescent="0.25">
      <c r="A271" s="15" t="s">
        <v>163</v>
      </c>
      <c r="B271" s="16" t="s">
        <v>8</v>
      </c>
      <c r="C271" s="16" t="s">
        <v>162</v>
      </c>
      <c r="D271" s="16" t="s">
        <v>13</v>
      </c>
      <c r="E271" s="16" t="s">
        <v>10</v>
      </c>
      <c r="F271" s="16" t="s">
        <v>11</v>
      </c>
      <c r="G271" s="16"/>
      <c r="H271" s="17">
        <f>H272</f>
        <v>108000</v>
      </c>
      <c r="I271" s="18">
        <f t="shared" si="97"/>
        <v>108000</v>
      </c>
      <c r="J271" s="18">
        <f t="shared" si="97"/>
        <v>108000</v>
      </c>
    </row>
    <row r="272" spans="1:10" ht="56.25" customHeight="1" x14ac:dyDescent="0.25">
      <c r="A272" s="15" t="s">
        <v>164</v>
      </c>
      <c r="B272" s="16" t="s">
        <v>8</v>
      </c>
      <c r="C272" s="16" t="s">
        <v>162</v>
      </c>
      <c r="D272" s="16" t="s">
        <v>13</v>
      </c>
      <c r="E272" s="16">
        <v>2090060310</v>
      </c>
      <c r="F272" s="16" t="s">
        <v>11</v>
      </c>
      <c r="G272" s="16"/>
      <c r="H272" s="17">
        <f>H273</f>
        <v>108000</v>
      </c>
      <c r="I272" s="18">
        <f t="shared" si="97"/>
        <v>108000</v>
      </c>
      <c r="J272" s="18">
        <f t="shared" si="97"/>
        <v>108000</v>
      </c>
    </row>
    <row r="273" spans="1:10" ht="25.5" customHeight="1" x14ac:dyDescent="0.25">
      <c r="A273" s="15" t="s">
        <v>165</v>
      </c>
      <c r="B273" s="16" t="s">
        <v>8</v>
      </c>
      <c r="C273" s="16" t="s">
        <v>162</v>
      </c>
      <c r="D273" s="16" t="s">
        <v>13</v>
      </c>
      <c r="E273" s="16">
        <v>2090060310</v>
      </c>
      <c r="F273" s="16" t="s">
        <v>166</v>
      </c>
      <c r="G273" s="16"/>
      <c r="H273" s="17">
        <f>H274</f>
        <v>108000</v>
      </c>
      <c r="I273" s="18">
        <f t="shared" si="97"/>
        <v>108000</v>
      </c>
      <c r="J273" s="18">
        <f t="shared" si="97"/>
        <v>108000</v>
      </c>
    </row>
    <row r="274" spans="1:10" ht="51" x14ac:dyDescent="0.25">
      <c r="A274" s="15" t="s">
        <v>167</v>
      </c>
      <c r="B274" s="16" t="s">
        <v>8</v>
      </c>
      <c r="C274" s="16" t="s">
        <v>162</v>
      </c>
      <c r="D274" s="16" t="s">
        <v>13</v>
      </c>
      <c r="E274" s="16">
        <v>2090060310</v>
      </c>
      <c r="F274" s="16" t="s">
        <v>168</v>
      </c>
      <c r="G274" s="16"/>
      <c r="H274" s="17">
        <f>H275</f>
        <v>108000</v>
      </c>
      <c r="I274" s="18">
        <f t="shared" si="97"/>
        <v>108000</v>
      </c>
      <c r="J274" s="18">
        <f t="shared" si="97"/>
        <v>108000</v>
      </c>
    </row>
    <row r="275" spans="1:10" ht="30" customHeight="1" x14ac:dyDescent="0.25">
      <c r="A275" s="15" t="s">
        <v>233</v>
      </c>
      <c r="B275" s="16" t="s">
        <v>8</v>
      </c>
      <c r="C275" s="16" t="s">
        <v>162</v>
      </c>
      <c r="D275" s="16" t="s">
        <v>13</v>
      </c>
      <c r="E275" s="16">
        <v>2090060310</v>
      </c>
      <c r="F275" s="16" t="s">
        <v>168</v>
      </c>
      <c r="G275" s="16" t="s">
        <v>169</v>
      </c>
      <c r="H275" s="17">
        <v>108000</v>
      </c>
      <c r="I275" s="18">
        <v>108000</v>
      </c>
      <c r="J275" s="18">
        <v>108000</v>
      </c>
    </row>
    <row r="276" spans="1:10" x14ac:dyDescent="0.25">
      <c r="A276" s="15" t="s">
        <v>170</v>
      </c>
      <c r="B276" s="16" t="s">
        <v>8</v>
      </c>
      <c r="C276" s="16" t="s">
        <v>54</v>
      </c>
      <c r="D276" s="16" t="s">
        <v>9</v>
      </c>
      <c r="E276" s="16" t="s">
        <v>10</v>
      </c>
      <c r="F276" s="16" t="s">
        <v>11</v>
      </c>
      <c r="G276" s="16"/>
      <c r="H276" s="17">
        <f>H277</f>
        <v>381456</v>
      </c>
      <c r="I276" s="18">
        <f t="shared" ref="I276:J278" si="98">I277</f>
        <v>381456</v>
      </c>
      <c r="J276" s="18">
        <f t="shared" si="98"/>
        <v>381456</v>
      </c>
    </row>
    <row r="277" spans="1:10" x14ac:dyDescent="0.25">
      <c r="A277" s="15" t="s">
        <v>171</v>
      </c>
      <c r="B277" s="16" t="s">
        <v>8</v>
      </c>
      <c r="C277" s="16" t="s">
        <v>54</v>
      </c>
      <c r="D277" s="16" t="s">
        <v>15</v>
      </c>
      <c r="E277" s="16" t="s">
        <v>10</v>
      </c>
      <c r="F277" s="16" t="s">
        <v>11</v>
      </c>
      <c r="G277" s="16"/>
      <c r="H277" s="17">
        <f>H278</f>
        <v>381456</v>
      </c>
      <c r="I277" s="18">
        <f t="shared" si="98"/>
        <v>381456</v>
      </c>
      <c r="J277" s="18">
        <f t="shared" si="98"/>
        <v>381456</v>
      </c>
    </row>
    <row r="278" spans="1:10" ht="63.75" x14ac:dyDescent="0.25">
      <c r="A278" s="15" t="s">
        <v>172</v>
      </c>
      <c r="B278" s="16" t="s">
        <v>8</v>
      </c>
      <c r="C278" s="16" t="s">
        <v>54</v>
      </c>
      <c r="D278" s="16" t="s">
        <v>15</v>
      </c>
      <c r="E278" s="16" t="s">
        <v>173</v>
      </c>
      <c r="F278" s="16" t="s">
        <v>11</v>
      </c>
      <c r="G278" s="16"/>
      <c r="H278" s="17">
        <f>H279</f>
        <v>381456</v>
      </c>
      <c r="I278" s="18">
        <f t="shared" si="98"/>
        <v>381456</v>
      </c>
      <c r="J278" s="18">
        <f t="shared" si="98"/>
        <v>381456</v>
      </c>
    </row>
    <row r="279" spans="1:10" ht="38.25" x14ac:dyDescent="0.25">
      <c r="A279" s="15" t="s">
        <v>36</v>
      </c>
      <c r="B279" s="16" t="s">
        <v>8</v>
      </c>
      <c r="C279" s="16" t="s">
        <v>54</v>
      </c>
      <c r="D279" s="16" t="s">
        <v>15</v>
      </c>
      <c r="E279" s="16" t="s">
        <v>173</v>
      </c>
      <c r="F279" s="16" t="s">
        <v>37</v>
      </c>
      <c r="G279" s="16"/>
      <c r="H279" s="17">
        <f>H280+H283</f>
        <v>381456</v>
      </c>
      <c r="I279" s="18">
        <f t="shared" ref="I279:J279" si="99">I280+I283</f>
        <v>381456</v>
      </c>
      <c r="J279" s="18">
        <f t="shared" si="99"/>
        <v>381456</v>
      </c>
    </row>
    <row r="280" spans="1:10" ht="30.75" customHeight="1" x14ac:dyDescent="0.25">
      <c r="A280" s="15" t="s">
        <v>222</v>
      </c>
      <c r="B280" s="16" t="s">
        <v>8</v>
      </c>
      <c r="C280" s="16" t="s">
        <v>54</v>
      </c>
      <c r="D280" s="16" t="s">
        <v>15</v>
      </c>
      <c r="E280" s="16" t="s">
        <v>173</v>
      </c>
      <c r="F280" s="16" t="s">
        <v>38</v>
      </c>
      <c r="G280" s="16"/>
      <c r="H280" s="17">
        <f>H281+H282</f>
        <v>351456</v>
      </c>
      <c r="I280" s="18">
        <f t="shared" ref="I280:J280" si="100">I281+I282</f>
        <v>351456</v>
      </c>
      <c r="J280" s="18">
        <f t="shared" si="100"/>
        <v>351456</v>
      </c>
    </row>
    <row r="281" spans="1:10" x14ac:dyDescent="0.25">
      <c r="A281" s="15" t="s">
        <v>41</v>
      </c>
      <c r="B281" s="16" t="s">
        <v>8</v>
      </c>
      <c r="C281" s="16" t="s">
        <v>54</v>
      </c>
      <c r="D281" s="16" t="s">
        <v>15</v>
      </c>
      <c r="E281" s="16" t="s">
        <v>173</v>
      </c>
      <c r="F281" s="16" t="s">
        <v>38</v>
      </c>
      <c r="G281" s="16" t="s">
        <v>42</v>
      </c>
      <c r="H281" s="17">
        <v>321456</v>
      </c>
      <c r="I281" s="18">
        <v>321456</v>
      </c>
      <c r="J281" s="18">
        <v>321456</v>
      </c>
    </row>
    <row r="282" spans="1:10" ht="25.5" x14ac:dyDescent="0.25">
      <c r="A282" s="15" t="s">
        <v>226</v>
      </c>
      <c r="B282" s="16" t="s">
        <v>8</v>
      </c>
      <c r="C282" s="16" t="s">
        <v>54</v>
      </c>
      <c r="D282" s="16" t="s">
        <v>15</v>
      </c>
      <c r="E282" s="16" t="s">
        <v>173</v>
      </c>
      <c r="F282" s="16" t="s">
        <v>38</v>
      </c>
      <c r="G282" s="16" t="s">
        <v>70</v>
      </c>
      <c r="H282" s="17">
        <v>30000</v>
      </c>
      <c r="I282" s="18">
        <v>30000</v>
      </c>
      <c r="J282" s="18">
        <v>30000</v>
      </c>
    </row>
    <row r="283" spans="1:10" ht="25.5" x14ac:dyDescent="0.25">
      <c r="A283" s="15" t="s">
        <v>215</v>
      </c>
      <c r="B283" s="16" t="s">
        <v>8</v>
      </c>
      <c r="C283" s="16" t="s">
        <v>54</v>
      </c>
      <c r="D283" s="16" t="s">
        <v>15</v>
      </c>
      <c r="E283" s="16" t="s">
        <v>173</v>
      </c>
      <c r="F283" s="16">
        <v>247</v>
      </c>
      <c r="G283" s="16"/>
      <c r="H283" s="17">
        <f>H284</f>
        <v>30000</v>
      </c>
      <c r="I283" s="18">
        <f t="shared" ref="I283:J283" si="101">I284</f>
        <v>30000</v>
      </c>
      <c r="J283" s="18">
        <f t="shared" si="101"/>
        <v>30000</v>
      </c>
    </row>
    <row r="284" spans="1:10" x14ac:dyDescent="0.25">
      <c r="A284" s="15" t="s">
        <v>73</v>
      </c>
      <c r="B284" s="16" t="s">
        <v>8</v>
      </c>
      <c r="C284" s="16" t="s">
        <v>54</v>
      </c>
      <c r="D284" s="16" t="s">
        <v>15</v>
      </c>
      <c r="E284" s="16" t="s">
        <v>173</v>
      </c>
      <c r="F284" s="16">
        <v>247</v>
      </c>
      <c r="G284" s="16" t="s">
        <v>74</v>
      </c>
      <c r="H284" s="17">
        <v>30000</v>
      </c>
      <c r="I284" s="18">
        <v>30000</v>
      </c>
      <c r="J284" s="18">
        <v>30000</v>
      </c>
    </row>
    <row r="285" spans="1:10" x14ac:dyDescent="0.25">
      <c r="A285" s="46" t="s">
        <v>174</v>
      </c>
      <c r="B285" s="46"/>
      <c r="C285" s="46"/>
      <c r="D285" s="46"/>
      <c r="E285" s="46"/>
      <c r="F285" s="46"/>
      <c r="G285" s="46"/>
      <c r="H285" s="22">
        <f>H10</f>
        <v>19138813.32</v>
      </c>
      <c r="I285" s="26">
        <f>I10</f>
        <v>14933062.92</v>
      </c>
      <c r="J285" s="26">
        <f>J10</f>
        <v>14555807.920000002</v>
      </c>
    </row>
    <row r="286" spans="1:10" x14ac:dyDescent="0.25">
      <c r="A286" s="13"/>
      <c r="B286" s="13"/>
      <c r="C286" s="13"/>
      <c r="D286" s="13"/>
      <c r="E286" s="13"/>
      <c r="F286" s="13"/>
      <c r="G286" s="13"/>
      <c r="H286" s="23"/>
      <c r="I286" s="23"/>
      <c r="J286" s="23"/>
    </row>
    <row r="287" spans="1:10" x14ac:dyDescent="0.25">
      <c r="A287" s="47"/>
      <c r="B287" s="47"/>
      <c r="C287" s="47"/>
      <c r="D287" s="47"/>
      <c r="E287" s="47"/>
      <c r="F287" s="47"/>
      <c r="G287" s="47"/>
      <c r="H287" s="47"/>
      <c r="I287" s="47"/>
      <c r="J287" s="47"/>
    </row>
    <row r="288" spans="1:10" ht="15.75" x14ac:dyDescent="0.25">
      <c r="A288" s="48" t="s">
        <v>180</v>
      </c>
      <c r="B288" s="48"/>
      <c r="C288" s="48"/>
      <c r="D288" s="48"/>
      <c r="E288" s="48"/>
      <c r="F288" s="48"/>
      <c r="G288" s="48"/>
      <c r="H288" s="48"/>
      <c r="I288" s="48"/>
      <c r="J288" s="48"/>
    </row>
    <row r="289" spans="1:10" ht="15.75" x14ac:dyDescent="0.25">
      <c r="A289" s="49" t="s">
        <v>181</v>
      </c>
      <c r="B289" s="49"/>
      <c r="C289" s="49"/>
      <c r="D289" s="49"/>
      <c r="E289" s="49"/>
      <c r="F289" s="49"/>
      <c r="G289" s="49"/>
      <c r="H289" s="49"/>
      <c r="I289" s="49"/>
      <c r="J289" s="49"/>
    </row>
    <row r="290" spans="1:10" x14ac:dyDescent="0.25">
      <c r="A290" s="50" t="s">
        <v>179</v>
      </c>
      <c r="B290" s="50"/>
      <c r="C290" s="50"/>
      <c r="D290" s="50"/>
      <c r="E290" s="50"/>
      <c r="F290" s="50"/>
      <c r="G290" s="50"/>
      <c r="H290" s="50"/>
      <c r="I290" s="50"/>
      <c r="J290" s="50"/>
    </row>
    <row r="291" spans="1:10" ht="33.75" customHeight="1" x14ac:dyDescent="0.25">
      <c r="A291" s="41" t="s">
        <v>182</v>
      </c>
      <c r="B291" s="38" t="s">
        <v>183</v>
      </c>
      <c r="C291" s="39"/>
      <c r="D291" s="39"/>
      <c r="E291" s="39"/>
      <c r="F291" s="39"/>
      <c r="G291" s="40"/>
      <c r="H291" s="38" t="s">
        <v>184</v>
      </c>
      <c r="I291" s="39"/>
      <c r="J291" s="39"/>
    </row>
    <row r="292" spans="1:10" ht="38.25" x14ac:dyDescent="0.25">
      <c r="A292" s="42"/>
      <c r="B292" s="3" t="s">
        <v>185</v>
      </c>
      <c r="C292" s="38" t="s">
        <v>186</v>
      </c>
      <c r="D292" s="39"/>
      <c r="E292" s="39"/>
      <c r="F292" s="39"/>
      <c r="G292" s="40"/>
      <c r="H292" s="12" t="s">
        <v>187</v>
      </c>
      <c r="I292" s="4" t="s">
        <v>194</v>
      </c>
      <c r="J292" s="5" t="s">
        <v>213</v>
      </c>
    </row>
    <row r="293" spans="1:10" ht="25.5" x14ac:dyDescent="0.25">
      <c r="A293" s="6" t="s">
        <v>188</v>
      </c>
      <c r="B293" s="3">
        <v>828</v>
      </c>
      <c r="C293" s="43" t="s">
        <v>189</v>
      </c>
      <c r="D293" s="44"/>
      <c r="E293" s="44"/>
      <c r="F293" s="44"/>
      <c r="G293" s="45"/>
      <c r="H293" s="24">
        <f>H294+H295</f>
        <v>141588.51999999955</v>
      </c>
      <c r="I293" s="7">
        <v>0</v>
      </c>
      <c r="J293" s="7">
        <v>0</v>
      </c>
    </row>
    <row r="294" spans="1:10" ht="25.5" x14ac:dyDescent="0.25">
      <c r="A294" s="8" t="s">
        <v>190</v>
      </c>
      <c r="B294" s="9">
        <v>828</v>
      </c>
      <c r="C294" s="38" t="s">
        <v>191</v>
      </c>
      <c r="D294" s="39"/>
      <c r="E294" s="39"/>
      <c r="F294" s="39"/>
      <c r="G294" s="40"/>
      <c r="H294" s="10">
        <f>-18276792.32-800774+80341.52</f>
        <v>-18997224.800000001</v>
      </c>
      <c r="I294" s="11">
        <v>-15284727.92</v>
      </c>
      <c r="J294" s="11">
        <v>-15257327.92</v>
      </c>
    </row>
    <row r="295" spans="1:10" ht="25.5" x14ac:dyDescent="0.25">
      <c r="A295" s="8" t="s">
        <v>192</v>
      </c>
      <c r="B295" s="9">
        <v>828</v>
      </c>
      <c r="C295" s="38" t="s">
        <v>193</v>
      </c>
      <c r="D295" s="39"/>
      <c r="E295" s="39"/>
      <c r="F295" s="39"/>
      <c r="G295" s="40"/>
      <c r="H295" s="10">
        <f>18276792.32+800774+61247</f>
        <v>19138813.32</v>
      </c>
      <c r="I295" s="11">
        <v>15284727.92</v>
      </c>
      <c r="J295" s="11">
        <v>15257327.92</v>
      </c>
    </row>
  </sheetData>
  <mergeCells count="19">
    <mergeCell ref="H1:J1"/>
    <mergeCell ref="A2:J2"/>
    <mergeCell ref="A3:J3"/>
    <mergeCell ref="A8:J8"/>
    <mergeCell ref="A4:J4"/>
    <mergeCell ref="A6:J6"/>
    <mergeCell ref="A7:J7"/>
    <mergeCell ref="A285:G285"/>
    <mergeCell ref="A287:J287"/>
    <mergeCell ref="A288:J288"/>
    <mergeCell ref="A289:J289"/>
    <mergeCell ref="A290:J290"/>
    <mergeCell ref="C294:G294"/>
    <mergeCell ref="C295:G295"/>
    <mergeCell ref="A291:A292"/>
    <mergeCell ref="B291:G291"/>
    <mergeCell ref="H291:J291"/>
    <mergeCell ref="C292:G292"/>
    <mergeCell ref="C293:G293"/>
  </mergeCells>
  <pageMargins left="0.78740157480314965" right="0.59055118110236227" top="0.59055118110236227" bottom="0.59055118110236227" header="0.39370078740157483" footer="0.51181102362204722"/>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10.01.2020&lt;/string&gt;&#10;  &lt;/DateInfo&gt;&#10;  &lt;Code&gt;781DFBF08BE64705BCB3B6CB298A5A&lt;/Code&gt;&#10;  &lt;ObjectCode&gt;SQUERY_SVOD_ROSP&lt;/ObjectCode&gt;&#10;  &lt;DocName&gt;Вариант (новый от 05.03.2014 11_45_38)&lt;/DocName&gt;&#10;  &lt;VariantName&gt;Вариант (новый от 05.03.2014 11:45:38)&lt;/VariantName&gt;&#10;  &lt;VariantLink&gt;12405162&lt;/VariantLink&gt;&#10;  &lt;SvodReportLink xsi:nil=&quot;true&quot; /&gt;&#10;  &lt;ReportLink&gt;126924&lt;/ReportLink&gt;&#10;  &lt;Note&gt;01.01.2020 - 10.01.2020&#10;&lt;/Note&gt;&#10;  &lt;SilentMode&gt;false&lt;/SilentMode&gt;&#10;&lt;/ShortPrimaryServiceReportArguments&gt;"/>
  </Parameters>
</MailMerge>
</file>

<file path=customXml/itemProps1.xml><?xml version="1.0" encoding="utf-8"?>
<ds:datastoreItem xmlns:ds="http://schemas.openxmlformats.org/officeDocument/2006/customXml" ds:itemID="{2B72BC0D-F0ED-4BF4-A0EF-1AC0C4A0F9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FINANSIST\Галина</dc:creator>
  <cp:lastModifiedBy>Галина</cp:lastModifiedBy>
  <cp:lastPrinted>2020-01-13T06:19:51Z</cp:lastPrinted>
  <dcterms:created xsi:type="dcterms:W3CDTF">2020-01-10T11:17:52Z</dcterms:created>
  <dcterms:modified xsi:type="dcterms:W3CDTF">2021-05-31T10:51:41Z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05.03.2014 11_45_38)</vt:lpwstr>
  </property>
  <property fmtid="{D5CDD505-2E9C-101B-9397-08002B2CF9AE}" pid="3" name="Версия клиента">
    <vt:lpwstr>19.2.21.9270</vt:lpwstr>
  </property>
  <property fmtid="{D5CDD505-2E9C-101B-9397-08002B2CF9AE}" pid="4" name="Версия базы">
    <vt:lpwstr>19.2.2583.2521784</vt:lpwstr>
  </property>
  <property fmtid="{D5CDD505-2E9C-101B-9397-08002B2CF9AE}" pid="5" name="Тип сервера">
    <vt:lpwstr>MSSQL</vt:lpwstr>
  </property>
  <property fmtid="{D5CDD505-2E9C-101B-9397-08002B2CF9AE}" pid="6" name="Сервер">
    <vt:lpwstr>FINANSIST\SQLEXPRESS</vt:lpwstr>
  </property>
  <property fmtid="{D5CDD505-2E9C-101B-9397-08002B2CF9AE}" pid="7" name="База">
    <vt:lpwstr>budget_talici_2019</vt:lpwstr>
  </property>
  <property fmtid="{D5CDD505-2E9C-101B-9397-08002B2CF9AE}" pid="8" name="Пользователь">
    <vt:lpwstr>администратор</vt:lpwstr>
  </property>
  <property fmtid="{D5CDD505-2E9C-101B-9397-08002B2CF9AE}" pid="9" name="Шаблон">
    <vt:lpwstr>sqr_rosp_svod2016.xlt</vt:lpwstr>
  </property>
  <property fmtid="{D5CDD505-2E9C-101B-9397-08002B2CF9AE}" pid="10" name="Имя варианта">
    <vt:lpwstr>Вариант (новый от 05.03.2014 11:45:38)</vt:lpwstr>
  </property>
  <property fmtid="{D5CDD505-2E9C-101B-9397-08002B2CF9AE}" pid="11" name="Код отчета">
    <vt:lpwstr>781DFBF08BE64705BCB3B6CB298A5A</vt:lpwstr>
  </property>
  <property fmtid="{D5CDD505-2E9C-101B-9397-08002B2CF9AE}" pid="12" name="Локальная база">
    <vt:lpwstr>не используется</vt:lpwstr>
  </property>
</Properties>
</file>